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  <sheet name="Sheet3" sheetId="3" r:id="rId2"/>
  </sheets>
  <definedNames>
    <definedName name="_xlnm.Print_Area" localSheetId="0">Sheet1!$A$1:$J$69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<sst xmlns="http://schemas.openxmlformats.org/spreadsheetml/2006/main" count="116" uniqueCount="40">
  <si>
    <t>2025年病死畜禽集中无害化处理补助汇总表</t>
  </si>
  <si>
    <t>序号</t>
  </si>
  <si>
    <t>补助项目</t>
  </si>
  <si>
    <t>数量（头、公斤）</t>
  </si>
  <si>
    <t>单价</t>
  </si>
  <si>
    <t>金额（元）</t>
  </si>
  <si>
    <t>小计金额（元）</t>
  </si>
  <si>
    <t>合计</t>
  </si>
  <si>
    <t>养殖场户送交</t>
  </si>
  <si>
    <t>病死猪</t>
  </si>
  <si>
    <t>养殖户</t>
  </si>
  <si>
    <t>55cm以下</t>
  </si>
  <si>
    <t>55~100cm</t>
  </si>
  <si>
    <t>100cm以上</t>
  </si>
  <si>
    <t>滦县联盛养殖场</t>
  </si>
  <si>
    <t>滦州东方希望畜牧有限公司</t>
  </si>
  <si>
    <t>滦县宗喜现代农牧有限公司</t>
  </si>
  <si>
    <t>病死羊</t>
  </si>
  <si>
    <t>病死牛</t>
  </si>
  <si>
    <t>北京首农畜牧发展有限公司滦县分公司</t>
  </si>
  <si>
    <t>100cm以下</t>
  </si>
  <si>
    <t>100~150cm</t>
  </si>
  <si>
    <t>现代牧业（唐山）有限公司</t>
  </si>
  <si>
    <t>滦县嘉烁牧场</t>
  </si>
  <si>
    <t>滦州市苗坨牧场</t>
  </si>
  <si>
    <t>滦县志玲奶牛养殖合作社</t>
  </si>
  <si>
    <t>滦州市秋敏养殖专业合作社</t>
  </si>
  <si>
    <t>滦县润荣奶牛专业合作社</t>
  </si>
  <si>
    <t>滦州市英发牧场</t>
  </si>
  <si>
    <t>病死禽类</t>
  </si>
  <si>
    <t>滦州市兆丰农牧有限公司</t>
  </si>
  <si>
    <t>唐山融普种禽有限公司滦州市分公司</t>
  </si>
  <si>
    <t>病死马</t>
  </si>
  <si>
    <t>收集运输</t>
  </si>
  <si>
    <t>养殖环节病死猪</t>
  </si>
  <si>
    <t>滦县春禾尖生物科技有限公司</t>
  </si>
  <si>
    <t>无主猪</t>
  </si>
  <si>
    <t>无主牛</t>
  </si>
  <si>
    <t>无害化处理</t>
  </si>
  <si>
    <t>滦南县众泰动物无害化处理中心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</si>
</sst>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7"/>
  <sheetViews>
    <sheetView tabSelected="1" view="pageBreakPreview" zoomScaleNormal="160" topLeftCell="A50" workbookViewId="0">
      <selection activeCell="A2" sqref="$A2:$XFD2"/>
    </sheetView>
  </sheetViews>
  <sheetFormatPr defaultColWidth="9" defaultRowHeight="14.25"/>
  <cols>
    <col min="1" max="1" width="5.75" style="1" customWidth="1"/>
    <col min="2" max="2" width="11.6416666666667" style="1" customWidth="1"/>
    <col min="3" max="3" width="10.075" style="1" customWidth="1"/>
    <col min="4" max="4" width="26.9583333333333" style="1" customWidth="1"/>
    <col min="5" max="5" width="15.2083333333333" style="1" customWidth="1"/>
    <col min="6" max="6" width="15.9833333333333" style="1" customWidth="1"/>
    <col min="7" max="7" width="14.5583333333333" style="1" customWidth="1"/>
    <col min="8" max="8" width="16.5166666666667" style="1" customWidth="1"/>
    <col min="9" max="9" width="18.8" style="1" customWidth="1"/>
    <col min="10" max="10" width="10.875" style="1" customWidth="1"/>
    <col min="11" max="11" width="11.5" style="1"/>
    <col min="12" max="12" width="9.375" style="1"/>
    <col min="13" max="13" width="10.375" style="1"/>
    <col min="14" max="14" width="11.125" style="1" customWidth="1"/>
    <col min="15" max="15" width="9" style="1"/>
    <col min="16" max="16" width="9.375" style="1"/>
    <col min="17" max="16384" width="9" style="1"/>
  </cols>
  <sheetData>
    <row r="1" s="1" customFormat="1" ht="48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48" customHeight="1" spans="1:16">
      <c r="A2" s="6" t="s">
        <v>1</v>
      </c>
      <c r="B2" s="6" t="s">
        <v>2</v>
      </c>
      <c r="C2" s="6"/>
      <c r="D2" s="6"/>
      <c r="E2" s="7" t="s">
        <v>3</v>
      </c>
      <c r="F2" s="7"/>
      <c r="G2" s="8" t="s">
        <v>4</v>
      </c>
      <c r="H2" s="6" t="s">
        <v>5</v>
      </c>
      <c r="I2" s="9" t="s">
        <v>6</v>
      </c>
      <c r="J2" s="6" t="s">
        <v>7</v>
      </c>
    </row>
    <row r="3" s="1" customFormat="1" ht="15" customHeight="1" spans="1:16">
      <c r="A3" s="10">
        <v>1</v>
      </c>
      <c r="B3" s="10" t="s">
        <v>8</v>
      </c>
      <c r="C3" s="10" t="s">
        <v>9</v>
      </c>
      <c r="D3" s="11" t="s">
        <v>10</v>
      </c>
      <c r="E3" s="11" t="s">
        <v>11</v>
      </c>
      <c r="F3" s="12">
        <v>34260</v>
      </c>
      <c r="G3" s="13">
        <v>11.25</v>
      </c>
      <c r="H3" s="13">
        <f t="shared" ref="H3:H66" si="0">F3*G3</f>
        <v>385425</v>
      </c>
      <c r="I3" s="14">
        <f>SUM(H3:H5)</f>
        <v>650850</v>
      </c>
      <c r="J3" s="15">
        <f>SUM(I3:I38)</f>
        <v>1084808.3</v>
      </c>
      <c r="N3" s="16"/>
    </row>
    <row r="4" s="1" customFormat="1" ht="15" customHeight="1" spans="1:16">
      <c r="A4" s="17"/>
      <c r="B4" s="17"/>
      <c r="C4" s="17"/>
      <c r="D4" s="11"/>
      <c r="E4" s="11" t="s">
        <v>12</v>
      </c>
      <c r="F4" s="12">
        <v>6410</v>
      </c>
      <c r="G4" s="13">
        <v>22.5</v>
      </c>
      <c r="H4" s="13">
        <f t="shared" si="0"/>
        <v>144225</v>
      </c>
      <c r="I4" s="18"/>
      <c r="J4" s="19"/>
      <c r="K4" s="20"/>
      <c r="L4" s="21"/>
      <c r="M4" s="21"/>
      <c r="N4" s="16"/>
    </row>
    <row r="5" s="1" customFormat="1" ht="15" customHeight="1" spans="1:16">
      <c r="A5" s="17"/>
      <c r="B5" s="17"/>
      <c r="C5" s="17"/>
      <c r="D5" s="11"/>
      <c r="E5" s="11" t="s">
        <v>13</v>
      </c>
      <c r="F5" s="22">
        <v>3030</v>
      </c>
      <c r="G5" s="13">
        <v>40</v>
      </c>
      <c r="H5" s="13">
        <f t="shared" si="0"/>
        <v>121200</v>
      </c>
      <c r="I5" s="23"/>
      <c r="J5" s="19"/>
      <c r="K5" s="20"/>
      <c r="L5" s="21"/>
      <c r="M5" s="21"/>
      <c r="N5" s="16"/>
    </row>
    <row r="6" s="1" customFormat="1" ht="15" customHeight="1" spans="1:16">
      <c r="A6" s="17"/>
      <c r="B6" s="17"/>
      <c r="C6" s="17"/>
      <c r="D6" s="11" t="s">
        <v>14</v>
      </c>
      <c r="E6" s="11" t="s">
        <v>11</v>
      </c>
      <c r="F6" s="24">
        <v>2</v>
      </c>
      <c r="G6" s="13">
        <v>11.25</v>
      </c>
      <c r="H6" s="13">
        <f t="shared" si="0"/>
        <v>22.5</v>
      </c>
      <c r="I6" s="14">
        <f>SUM(H6:H8)</f>
        <v>3637.5</v>
      </c>
      <c r="J6" s="19"/>
      <c r="K6" s="25"/>
      <c r="L6" s="21"/>
      <c r="M6" s="21"/>
      <c r="N6" s="16"/>
    </row>
    <row r="7" s="1" customFormat="1" ht="15" customHeight="1" spans="1:16">
      <c r="A7" s="17"/>
      <c r="B7" s="17"/>
      <c r="C7" s="17"/>
      <c r="D7" s="11"/>
      <c r="E7" s="11" t="s">
        <v>12</v>
      </c>
      <c r="F7" s="24">
        <v>38</v>
      </c>
      <c r="G7" s="13">
        <v>22.5</v>
      </c>
      <c r="H7" s="13">
        <f t="shared" si="0"/>
        <v>855</v>
      </c>
      <c r="I7" s="18"/>
      <c r="J7" s="19"/>
      <c r="K7" s="21"/>
      <c r="L7" s="21"/>
      <c r="M7" s="21"/>
      <c r="N7" s="16"/>
    </row>
    <row r="8" s="1" customFormat="1" ht="15" customHeight="1" spans="1:16">
      <c r="A8" s="17"/>
      <c r="B8" s="17"/>
      <c r="C8" s="17"/>
      <c r="D8" s="11"/>
      <c r="E8" s="11" t="s">
        <v>13</v>
      </c>
      <c r="F8" s="26">
        <v>69</v>
      </c>
      <c r="G8" s="13">
        <v>40</v>
      </c>
      <c r="H8" s="13">
        <f t="shared" si="0"/>
        <v>2760</v>
      </c>
      <c r="I8" s="23"/>
      <c r="J8" s="19"/>
      <c r="K8" s="21"/>
      <c r="L8" s="1"/>
      <c r="M8" s="1"/>
      <c r="N8" s="16"/>
    </row>
    <row r="9" s="2" customFormat="1" ht="15" customHeight="1" spans="1:16">
      <c r="A9" s="17"/>
      <c r="B9" s="17"/>
      <c r="C9" s="17"/>
      <c r="D9" s="12" t="s">
        <v>15</v>
      </c>
      <c r="E9" s="12" t="s">
        <v>11</v>
      </c>
      <c r="F9" s="24">
        <v>715</v>
      </c>
      <c r="G9" s="27">
        <v>11.25</v>
      </c>
      <c r="H9" s="27">
        <f t="shared" si="0"/>
        <v>8043.75</v>
      </c>
      <c r="I9" s="28">
        <f>SUM(H9:H11)</f>
        <v>11733.75</v>
      </c>
      <c r="J9" s="19"/>
      <c r="K9" s="29"/>
      <c r="L9" s="2"/>
      <c r="M9" s="1"/>
      <c r="N9" s="30"/>
      <c r="O9" s="2"/>
      <c r="P9" s="1"/>
    </row>
    <row r="10" s="2" customFormat="1" ht="15" customHeight="1" spans="1:16">
      <c r="A10" s="17"/>
      <c r="B10" s="17"/>
      <c r="C10" s="17"/>
      <c r="D10" s="12"/>
      <c r="E10" s="12" t="s">
        <v>12</v>
      </c>
      <c r="F10" s="24">
        <v>164</v>
      </c>
      <c r="G10" s="27">
        <v>22.5</v>
      </c>
      <c r="H10" s="27">
        <f t="shared" si="0"/>
        <v>3690</v>
      </c>
      <c r="I10" s="31"/>
      <c r="J10" s="19"/>
      <c r="K10" s="21"/>
      <c r="L10" s="2"/>
      <c r="M10" s="1"/>
      <c r="N10" s="30"/>
      <c r="O10" s="2"/>
      <c r="P10" s="1"/>
    </row>
    <row r="11" s="2" customFormat="1" ht="15" customHeight="1" spans="1:16">
      <c r="A11" s="17"/>
      <c r="B11" s="17"/>
      <c r="C11" s="17"/>
      <c r="D11" s="12"/>
      <c r="E11" s="12" t="s">
        <v>13</v>
      </c>
      <c r="F11" s="26">
        <v>0</v>
      </c>
      <c r="G11" s="27">
        <v>40</v>
      </c>
      <c r="H11" s="27">
        <f t="shared" si="0"/>
        <v>0</v>
      </c>
      <c r="I11" s="32"/>
      <c r="J11" s="19"/>
      <c r="K11" s="21"/>
      <c r="L11" s="2"/>
      <c r="M11" s="1"/>
      <c r="N11" s="30"/>
      <c r="O11" s="2"/>
      <c r="P11" s="1"/>
    </row>
    <row r="12" s="2" customFormat="1" ht="15" customHeight="1" spans="1:16">
      <c r="A12" s="17"/>
      <c r="B12" s="17"/>
      <c r="C12" s="17"/>
      <c r="D12" s="12" t="s">
        <v>16</v>
      </c>
      <c r="E12" s="12" t="s">
        <v>11</v>
      </c>
      <c r="F12" s="24">
        <v>0</v>
      </c>
      <c r="G12" s="27">
        <v>11.25</v>
      </c>
      <c r="H12" s="27">
        <f t="shared" si="0"/>
        <v>0</v>
      </c>
      <c r="I12" s="28">
        <f>SUM(H12:H14)</f>
        <v>165</v>
      </c>
      <c r="J12" s="19"/>
      <c r="K12" s="29"/>
      <c r="L12" s="2"/>
      <c r="M12" s="1"/>
      <c r="N12" s="30"/>
      <c r="O12" s="2"/>
      <c r="P12" s="1"/>
    </row>
    <row r="13" s="2" customFormat="1" ht="15" customHeight="1" spans="1:16">
      <c r="A13" s="17"/>
      <c r="B13" s="17"/>
      <c r="C13" s="17"/>
      <c r="D13" s="12"/>
      <c r="E13" s="12" t="s">
        <v>12</v>
      </c>
      <c r="F13" s="24">
        <v>2</v>
      </c>
      <c r="G13" s="27">
        <v>22.5</v>
      </c>
      <c r="H13" s="27">
        <f t="shared" si="0"/>
        <v>45</v>
      </c>
      <c r="I13" s="31"/>
      <c r="J13" s="19"/>
      <c r="K13" s="21"/>
      <c r="L13" s="2"/>
      <c r="M13" s="1"/>
      <c r="N13" s="30"/>
      <c r="O13" s="2"/>
      <c r="P13" s="1"/>
    </row>
    <row r="14" s="2" customFormat="1" ht="15" customHeight="1" spans="1:16">
      <c r="A14" s="17"/>
      <c r="B14" s="17"/>
      <c r="C14" s="17"/>
      <c r="D14" s="12"/>
      <c r="E14" s="12" t="s">
        <v>13</v>
      </c>
      <c r="F14" s="26">
        <v>3</v>
      </c>
      <c r="G14" s="27">
        <v>40</v>
      </c>
      <c r="H14" s="27">
        <f t="shared" si="0"/>
        <v>120</v>
      </c>
      <c r="I14" s="32"/>
      <c r="J14" s="19"/>
      <c r="K14" s="21"/>
      <c r="L14" s="2"/>
      <c r="M14" s="1"/>
      <c r="N14" s="30"/>
      <c r="O14" s="2"/>
      <c r="P14" s="1"/>
    </row>
    <row r="15" s="1" customFormat="1" ht="15" customHeight="1" spans="1:16">
      <c r="A15" s="17"/>
      <c r="B15" s="17"/>
      <c r="C15" s="10" t="s">
        <v>17</v>
      </c>
      <c r="D15" s="17" t="s">
        <v>10</v>
      </c>
      <c r="E15" s="12" t="s">
        <v>11</v>
      </c>
      <c r="F15" s="24">
        <v>113</v>
      </c>
      <c r="G15" s="27">
        <v>11.25</v>
      </c>
      <c r="H15" s="27">
        <f t="shared" si="0"/>
        <v>1271.25</v>
      </c>
      <c r="I15" s="18">
        <f>H15+H16</f>
        <v>1316.25</v>
      </c>
      <c r="J15" s="19"/>
      <c r="K15" s="29"/>
      <c r="L15" s="1"/>
      <c r="M15" s="1"/>
      <c r="N15" s="16"/>
    </row>
    <row r="16" s="1" customFormat="1" ht="15" customHeight="1" spans="1:16">
      <c r="A16" s="17"/>
      <c r="B16" s="17"/>
      <c r="C16" s="17"/>
      <c r="D16" s="17"/>
      <c r="E16" s="12" t="s">
        <v>12</v>
      </c>
      <c r="F16" s="24">
        <v>2</v>
      </c>
      <c r="G16" s="27">
        <v>22.5</v>
      </c>
      <c r="H16" s="27">
        <f t="shared" si="0"/>
        <v>45</v>
      </c>
      <c r="I16" s="18"/>
      <c r="J16" s="19"/>
      <c r="K16" s="1"/>
      <c r="L16" s="1"/>
      <c r="M16" s="1"/>
      <c r="N16" s="16"/>
    </row>
    <row r="17" s="1" customFormat="1" ht="15" customHeight="1" spans="1:14">
      <c r="A17" s="17"/>
      <c r="B17" s="17"/>
      <c r="C17" s="10" t="s">
        <v>18</v>
      </c>
      <c r="D17" s="11" t="s">
        <v>19</v>
      </c>
      <c r="E17" s="11" t="s">
        <v>20</v>
      </c>
      <c r="F17" s="33">
        <v>21</v>
      </c>
      <c r="G17" s="13">
        <v>100</v>
      </c>
      <c r="H17" s="13">
        <f t="shared" si="0"/>
        <v>2100</v>
      </c>
      <c r="I17" s="14">
        <f t="shared" ref="I17:I21" si="1">SUM(H17:H18)</f>
        <v>12900</v>
      </c>
      <c r="J17" s="19"/>
      <c r="K17" s="1"/>
      <c r="L17" s="1"/>
      <c r="M17" s="1"/>
      <c r="N17" s="16"/>
    </row>
    <row r="18" s="1" customFormat="1" ht="21" customHeight="1" spans="1:14">
      <c r="A18" s="17"/>
      <c r="B18" s="17"/>
      <c r="C18" s="17"/>
      <c r="D18" s="11"/>
      <c r="E18" s="11" t="s">
        <v>21</v>
      </c>
      <c r="F18" s="33">
        <v>72</v>
      </c>
      <c r="G18" s="13">
        <v>150</v>
      </c>
      <c r="H18" s="13">
        <f t="shared" si="0"/>
        <v>10800</v>
      </c>
      <c r="I18" s="23"/>
      <c r="J18" s="19"/>
      <c r="K18" s="1"/>
      <c r="L18" s="1"/>
      <c r="M18" s="1"/>
      <c r="N18" s="16"/>
    </row>
    <row r="19" s="1" customFormat="1" ht="24" customHeight="1" spans="1:14">
      <c r="A19" s="17"/>
      <c r="B19" s="17"/>
      <c r="C19" s="17"/>
      <c r="D19" s="10" t="s">
        <v>22</v>
      </c>
      <c r="E19" s="11" t="s">
        <v>20</v>
      </c>
      <c r="F19" s="33">
        <v>467</v>
      </c>
      <c r="G19" s="13">
        <v>100</v>
      </c>
      <c r="H19" s="13">
        <f t="shared" si="0"/>
        <v>46700</v>
      </c>
      <c r="I19" s="14">
        <f t="shared" si="1"/>
        <v>49100</v>
      </c>
      <c r="J19" s="19"/>
      <c r="K19" s="1"/>
      <c r="L19" s="1"/>
      <c r="M19" s="1"/>
      <c r="N19" s="16"/>
    </row>
    <row r="20" s="1" customFormat="1" ht="24" customHeight="1" spans="1:14">
      <c r="A20" s="17"/>
      <c r="B20" s="17"/>
      <c r="C20" s="17"/>
      <c r="D20" s="34"/>
      <c r="E20" s="11" t="s">
        <v>21</v>
      </c>
      <c r="F20" s="33">
        <v>16</v>
      </c>
      <c r="G20" s="13">
        <v>150</v>
      </c>
      <c r="H20" s="13">
        <f t="shared" si="0"/>
        <v>2400</v>
      </c>
      <c r="I20" s="23"/>
      <c r="J20" s="19"/>
      <c r="K20" s="1"/>
      <c r="L20" s="1"/>
      <c r="M20" s="1"/>
      <c r="N20" s="16"/>
    </row>
    <row r="21" s="1" customFormat="1" ht="24" customHeight="1" spans="1:14">
      <c r="A21" s="17"/>
      <c r="B21" s="17"/>
      <c r="C21" s="17"/>
      <c r="D21" s="11" t="s">
        <v>23</v>
      </c>
      <c r="E21" s="11" t="s">
        <v>20</v>
      </c>
      <c r="F21" s="33">
        <v>313</v>
      </c>
      <c r="G21" s="13">
        <v>100</v>
      </c>
      <c r="H21" s="13">
        <f t="shared" si="0"/>
        <v>31300</v>
      </c>
      <c r="I21" s="14">
        <f t="shared" si="1"/>
        <v>32050</v>
      </c>
      <c r="J21" s="19"/>
      <c r="K21" s="1"/>
      <c r="L21" s="1"/>
      <c r="M21" s="1"/>
      <c r="N21" s="16"/>
    </row>
    <row r="22" s="1" customFormat="1" ht="24" customHeight="1" spans="1:14">
      <c r="A22" s="17"/>
      <c r="B22" s="17"/>
      <c r="C22" s="17"/>
      <c r="D22" s="11"/>
      <c r="E22" s="11" t="s">
        <v>21</v>
      </c>
      <c r="F22" s="33">
        <v>5</v>
      </c>
      <c r="G22" s="13">
        <v>150</v>
      </c>
      <c r="H22" s="13">
        <f t="shared" si="0"/>
        <v>750</v>
      </c>
      <c r="I22" s="23"/>
      <c r="J22" s="19"/>
      <c r="K22" s="1"/>
      <c r="L22" s="1"/>
      <c r="M22" s="1"/>
      <c r="N22" s="16"/>
    </row>
    <row r="23" s="1" customFormat="1" ht="24" customHeight="1" spans="1:14">
      <c r="A23" s="17"/>
      <c r="B23" s="17"/>
      <c r="C23" s="17"/>
      <c r="D23" s="11" t="s">
        <v>24</v>
      </c>
      <c r="E23" s="11" t="s">
        <v>20</v>
      </c>
      <c r="F23" s="33">
        <v>436</v>
      </c>
      <c r="G23" s="13">
        <v>100</v>
      </c>
      <c r="H23" s="13">
        <f t="shared" si="0"/>
        <v>43600</v>
      </c>
      <c r="I23" s="14">
        <f t="shared" ref="I23:I27" si="2">SUM(H23:H24)</f>
        <v>43900</v>
      </c>
      <c r="J23" s="19"/>
      <c r="K23" s="1"/>
      <c r="L23" s="1"/>
      <c r="M23" s="1"/>
      <c r="N23" s="16"/>
    </row>
    <row r="24" s="1" customFormat="1" ht="24" customHeight="1" spans="1:14">
      <c r="A24" s="17"/>
      <c r="B24" s="17"/>
      <c r="C24" s="17"/>
      <c r="D24" s="11"/>
      <c r="E24" s="11" t="s">
        <v>21</v>
      </c>
      <c r="F24" s="33">
        <v>2</v>
      </c>
      <c r="G24" s="13">
        <v>150</v>
      </c>
      <c r="H24" s="13">
        <f t="shared" si="0"/>
        <v>300</v>
      </c>
      <c r="I24" s="23"/>
      <c r="J24" s="19"/>
      <c r="K24" s="1"/>
      <c r="L24" s="1"/>
      <c r="M24" s="1"/>
      <c r="N24" s="16"/>
    </row>
    <row r="25" s="1" customFormat="1" ht="24" customHeight="1" spans="1:14">
      <c r="A25" s="17"/>
      <c r="B25" s="17"/>
      <c r="C25" s="17"/>
      <c r="D25" s="11" t="s">
        <v>25</v>
      </c>
      <c r="E25" s="11" t="s">
        <v>20</v>
      </c>
      <c r="F25" s="33">
        <v>41</v>
      </c>
      <c r="G25" s="13">
        <v>100</v>
      </c>
      <c r="H25" s="13">
        <f t="shared" si="0"/>
        <v>4100</v>
      </c>
      <c r="I25" s="14">
        <f t="shared" si="2"/>
        <v>4100</v>
      </c>
      <c r="J25" s="19"/>
      <c r="K25" s="1"/>
      <c r="L25" s="1"/>
      <c r="M25" s="1"/>
      <c r="N25" s="16"/>
    </row>
    <row r="26" s="1" customFormat="1" ht="24" customHeight="1" spans="1:14">
      <c r="A26" s="17"/>
      <c r="B26" s="17"/>
      <c r="C26" s="17"/>
      <c r="D26" s="11"/>
      <c r="E26" s="11" t="s">
        <v>21</v>
      </c>
      <c r="F26" s="33">
        <v>0</v>
      </c>
      <c r="G26" s="13">
        <v>150</v>
      </c>
      <c r="H26" s="13">
        <f t="shared" si="0"/>
        <v>0</v>
      </c>
      <c r="I26" s="23"/>
      <c r="J26" s="19"/>
      <c r="K26" s="1"/>
      <c r="L26" s="1"/>
      <c r="M26" s="1"/>
      <c r="N26" s="16"/>
    </row>
    <row r="27" s="1" customFormat="1" ht="24" customHeight="1" spans="1:14">
      <c r="A27" s="17"/>
      <c r="B27" s="17"/>
      <c r="C27" s="17"/>
      <c r="D27" s="11" t="s">
        <v>26</v>
      </c>
      <c r="E27" s="11" t="s">
        <v>20</v>
      </c>
      <c r="F27" s="33">
        <v>20</v>
      </c>
      <c r="G27" s="13">
        <v>100</v>
      </c>
      <c r="H27" s="13">
        <f t="shared" si="0"/>
        <v>2000</v>
      </c>
      <c r="I27" s="14">
        <f t="shared" si="2"/>
        <v>2000</v>
      </c>
      <c r="J27" s="19"/>
      <c r="K27" s="1"/>
      <c r="L27" s="1"/>
      <c r="M27" s="1"/>
      <c r="N27" s="16"/>
    </row>
    <row r="28" s="1" customFormat="1" ht="24" customHeight="1" spans="1:14">
      <c r="A28" s="17"/>
      <c r="B28" s="17"/>
      <c r="C28" s="17"/>
      <c r="D28" s="11"/>
      <c r="E28" s="11" t="s">
        <v>21</v>
      </c>
      <c r="F28" s="33">
        <v>0</v>
      </c>
      <c r="G28" s="13">
        <v>150</v>
      </c>
      <c r="H28" s="13">
        <f t="shared" si="0"/>
        <v>0</v>
      </c>
      <c r="I28" s="23"/>
      <c r="J28" s="19"/>
      <c r="K28" s="1"/>
      <c r="L28" s="1"/>
      <c r="M28" s="1"/>
      <c r="N28" s="16"/>
    </row>
    <row r="29" s="1" customFormat="1" ht="24" customHeight="1" spans="1:14">
      <c r="A29" s="17"/>
      <c r="B29" s="17"/>
      <c r="C29" s="17"/>
      <c r="D29" s="11" t="s">
        <v>27</v>
      </c>
      <c r="E29" s="11" t="s">
        <v>20</v>
      </c>
      <c r="F29" s="33">
        <v>12</v>
      </c>
      <c r="G29" s="13">
        <v>100</v>
      </c>
      <c r="H29" s="13">
        <f t="shared" si="0"/>
        <v>1200</v>
      </c>
      <c r="I29" s="14">
        <f t="shared" ref="I29:I33" si="3">SUM(H29:H30)</f>
        <v>1350</v>
      </c>
      <c r="J29" s="19"/>
      <c r="K29" s="1"/>
      <c r="L29" s="1"/>
      <c r="M29" s="1"/>
      <c r="N29" s="16"/>
    </row>
    <row r="30" s="1" customFormat="1" ht="24" customHeight="1" spans="1:14">
      <c r="A30" s="17"/>
      <c r="B30" s="17"/>
      <c r="C30" s="17"/>
      <c r="D30" s="11"/>
      <c r="E30" s="11" t="s">
        <v>21</v>
      </c>
      <c r="F30" s="33">
        <v>1</v>
      </c>
      <c r="G30" s="13">
        <v>150</v>
      </c>
      <c r="H30" s="13">
        <f t="shared" si="0"/>
        <v>150</v>
      </c>
      <c r="I30" s="23"/>
      <c r="J30" s="19"/>
      <c r="K30" s="1"/>
      <c r="L30" s="1"/>
      <c r="M30" s="1"/>
      <c r="N30" s="16"/>
    </row>
    <row r="31" s="1" customFormat="1" ht="24" customHeight="1" spans="1:14">
      <c r="A31" s="17"/>
      <c r="B31" s="17"/>
      <c r="C31" s="17"/>
      <c r="D31" s="11" t="s">
        <v>28</v>
      </c>
      <c r="E31" s="11" t="s">
        <v>20</v>
      </c>
      <c r="F31" s="33">
        <v>67</v>
      </c>
      <c r="G31" s="13">
        <v>100</v>
      </c>
      <c r="H31" s="13">
        <f t="shared" si="0"/>
        <v>6700</v>
      </c>
      <c r="I31" s="14">
        <f t="shared" si="3"/>
        <v>40600</v>
      </c>
      <c r="J31" s="19"/>
      <c r="K31" s="35"/>
      <c r="L31" s="1"/>
      <c r="M31" s="1"/>
      <c r="N31" s="16"/>
    </row>
    <row r="32" s="1" customFormat="1" ht="24" customHeight="1" spans="1:14">
      <c r="A32" s="17"/>
      <c r="B32" s="17"/>
      <c r="C32" s="17"/>
      <c r="D32" s="11"/>
      <c r="E32" s="11" t="s">
        <v>21</v>
      </c>
      <c r="F32" s="33">
        <v>226</v>
      </c>
      <c r="G32" s="13">
        <v>150</v>
      </c>
      <c r="H32" s="13">
        <f t="shared" si="0"/>
        <v>33900</v>
      </c>
      <c r="I32" s="23"/>
      <c r="J32" s="19"/>
      <c r="K32" s="35"/>
      <c r="L32" s="1"/>
      <c r="M32" s="1"/>
      <c r="N32" s="16"/>
    </row>
    <row r="33" s="1" customFormat="1" ht="24" customHeight="1" spans="1:18">
      <c r="A33" s="17"/>
      <c r="B33" s="17"/>
      <c r="C33" s="17"/>
      <c r="D33" s="36" t="s">
        <v>10</v>
      </c>
      <c r="E33" s="11" t="s">
        <v>20</v>
      </c>
      <c r="F33" s="33">
        <v>174</v>
      </c>
      <c r="G33" s="13">
        <v>100</v>
      </c>
      <c r="H33" s="13">
        <f t="shared" si="0"/>
        <v>17400</v>
      </c>
      <c r="I33" s="14">
        <f t="shared" si="3"/>
        <v>17850</v>
      </c>
      <c r="J33" s="19"/>
      <c r="K33" s="35"/>
      <c r="L33" s="1"/>
      <c r="M33" s="1"/>
      <c r="N33" s="16"/>
    </row>
    <row r="34" s="1" customFormat="1" ht="24" customHeight="1" spans="1:18">
      <c r="A34" s="17"/>
      <c r="B34" s="17"/>
      <c r="C34" s="34"/>
      <c r="D34" s="37"/>
      <c r="E34" s="11" t="s">
        <v>21</v>
      </c>
      <c r="F34" s="33">
        <v>3</v>
      </c>
      <c r="G34" s="13">
        <v>150</v>
      </c>
      <c r="H34" s="13">
        <f t="shared" si="0"/>
        <v>450</v>
      </c>
      <c r="I34" s="23"/>
      <c r="J34" s="19"/>
      <c r="K34" s="35"/>
      <c r="L34" s="17"/>
      <c r="M34" s="1"/>
      <c r="N34" s="16"/>
    </row>
    <row r="35" s="1" customFormat="1" ht="24" customHeight="1" spans="1:18">
      <c r="A35" s="17"/>
      <c r="B35" s="17"/>
      <c r="C35" s="11" t="s">
        <v>29</v>
      </c>
      <c r="D35" s="12" t="s">
        <v>30</v>
      </c>
      <c r="E35" s="11"/>
      <c r="F35" s="11">
        <v>33360</v>
      </c>
      <c r="G35" s="13">
        <v>1</v>
      </c>
      <c r="H35" s="13">
        <f t="shared" si="0"/>
        <v>33360</v>
      </c>
      <c r="I35" s="13">
        <f t="shared" ref="I35:I37" si="4">SUM(H35)</f>
        <v>33360</v>
      </c>
      <c r="J35" s="19"/>
      <c r="K35" s="35"/>
      <c r="L35" s="17"/>
      <c r="M35" s="1"/>
      <c r="N35" s="16"/>
      <c r="O35" s="1"/>
      <c r="R35" s="1">
        <v>14771.3</v>
      </c>
    </row>
    <row r="36" s="1" customFormat="1" ht="22" customHeight="1" spans="1:18">
      <c r="A36" s="17"/>
      <c r="B36" s="17"/>
      <c r="C36" s="11"/>
      <c r="D36" s="12" t="s">
        <v>31</v>
      </c>
      <c r="E36" s="11"/>
      <c r="F36" s="11">
        <v>176630</v>
      </c>
      <c r="G36" s="13">
        <v>1</v>
      </c>
      <c r="H36" s="13">
        <f t="shared" si="0"/>
        <v>176630</v>
      </c>
      <c r="I36" s="13">
        <f t="shared" si="4"/>
        <v>176630</v>
      </c>
      <c r="J36" s="19"/>
      <c r="K36" s="35"/>
      <c r="L36" s="17"/>
      <c r="M36" s="1"/>
      <c r="N36" s="16"/>
    </row>
    <row r="37" s="1" customFormat="1" ht="15" customHeight="1" spans="1:18">
      <c r="A37" s="17"/>
      <c r="B37" s="17"/>
      <c r="C37" s="11"/>
      <c r="D37" s="12" t="s">
        <v>10</v>
      </c>
      <c r="E37" s="11"/>
      <c r="F37" s="11">
        <v>3165.8</v>
      </c>
      <c r="G37" s="13">
        <v>1</v>
      </c>
      <c r="H37" s="13">
        <f t="shared" si="0"/>
        <v>3165.8</v>
      </c>
      <c r="I37" s="13">
        <f t="shared" si="4"/>
        <v>3165.8</v>
      </c>
      <c r="J37" s="19"/>
      <c r="K37" s="35"/>
      <c r="L37" s="1"/>
      <c r="M37" s="1"/>
      <c r="N37" s="16"/>
      <c r="O37" s="1"/>
      <c r="R37" s="1" t="e">
        <f>#REF!-R35</f>
        <v>#REF!</v>
      </c>
    </row>
    <row r="38" s="2" customFormat="1" ht="15" customHeight="1" spans="1:18">
      <c r="A38" s="17"/>
      <c r="B38" s="34"/>
      <c r="C38" s="12" t="s">
        <v>32</v>
      </c>
      <c r="D38" s="12" t="s">
        <v>10</v>
      </c>
      <c r="E38" s="11" t="s">
        <v>20</v>
      </c>
      <c r="F38" s="33">
        <v>1</v>
      </c>
      <c r="G38" s="13">
        <v>100</v>
      </c>
      <c r="H38" s="13">
        <f t="shared" si="0"/>
        <v>100</v>
      </c>
      <c r="I38" s="13">
        <v>100</v>
      </c>
      <c r="J38" s="38"/>
      <c r="K38" s="35"/>
    </row>
    <row r="39" s="2" customFormat="1" ht="15" customHeight="1" spans="1:18">
      <c r="A39" s="28">
        <v>2</v>
      </c>
      <c r="B39" s="36" t="s">
        <v>33</v>
      </c>
      <c r="C39" s="12" t="s">
        <v>34</v>
      </c>
      <c r="D39" s="36" t="s">
        <v>35</v>
      </c>
      <c r="E39" s="12" t="s">
        <v>11</v>
      </c>
      <c r="F39" s="24">
        <v>34977</v>
      </c>
      <c r="G39" s="27">
        <v>11.25</v>
      </c>
      <c r="H39" s="27">
        <f t="shared" si="0"/>
        <v>393491.25</v>
      </c>
      <c r="I39" s="28">
        <f>H39+H40+H41+H42</f>
        <v>666626.25</v>
      </c>
      <c r="J39" s="36">
        <f>SUM(I39:I49)</f>
        <v>876595.4</v>
      </c>
      <c r="K39" s="35"/>
    </row>
    <row r="40" s="2" customFormat="1" ht="15" customHeight="1" spans="1:18">
      <c r="A40" s="31"/>
      <c r="B40" s="39"/>
      <c r="C40" s="12"/>
      <c r="D40" s="39"/>
      <c r="E40" s="12" t="s">
        <v>12</v>
      </c>
      <c r="F40" s="24">
        <v>6614</v>
      </c>
      <c r="G40" s="27">
        <v>22.5</v>
      </c>
      <c r="H40" s="27">
        <f t="shared" si="0"/>
        <v>148815</v>
      </c>
      <c r="I40" s="31"/>
      <c r="J40" s="39"/>
      <c r="K40" s="35"/>
    </row>
    <row r="41" s="2" customFormat="1" ht="15" customHeight="1" spans="1:18">
      <c r="A41" s="31"/>
      <c r="B41" s="39"/>
      <c r="C41" s="12"/>
      <c r="D41" s="39"/>
      <c r="E41" s="12" t="s">
        <v>13</v>
      </c>
      <c r="F41" s="24">
        <v>3102</v>
      </c>
      <c r="G41" s="27">
        <v>40</v>
      </c>
      <c r="H41" s="27">
        <f t="shared" si="0"/>
        <v>124080</v>
      </c>
      <c r="I41" s="31"/>
      <c r="J41" s="39"/>
      <c r="K41" s="35"/>
    </row>
    <row r="42" s="2" customFormat="1" ht="15" customHeight="1" spans="1:18">
      <c r="A42" s="31"/>
      <c r="B42" s="39"/>
      <c r="C42" s="12" t="s">
        <v>36</v>
      </c>
      <c r="D42" s="39"/>
      <c r="E42" s="12" t="s">
        <v>13</v>
      </c>
      <c r="F42" s="24">
        <v>3</v>
      </c>
      <c r="G42" s="27">
        <v>80</v>
      </c>
      <c r="H42" s="27">
        <f t="shared" si="0"/>
        <v>240</v>
      </c>
      <c r="I42" s="32"/>
      <c r="J42" s="39"/>
      <c r="K42" s="35"/>
    </row>
    <row r="43" s="2" customFormat="1" ht="15" customHeight="1" spans="1:18">
      <c r="A43" s="31"/>
      <c r="B43" s="39"/>
      <c r="C43" s="36" t="s">
        <v>17</v>
      </c>
      <c r="D43" s="39"/>
      <c r="E43" s="12" t="s">
        <v>11</v>
      </c>
      <c r="F43" s="24">
        <v>113</v>
      </c>
      <c r="G43" s="27">
        <v>11.25</v>
      </c>
      <c r="H43" s="27">
        <f t="shared" si="0"/>
        <v>1271.25</v>
      </c>
      <c r="I43" s="28">
        <f>H43+H44</f>
        <v>1316.25</v>
      </c>
      <c r="J43" s="39"/>
      <c r="K43" s="35"/>
      <c r="L43" s="21"/>
      <c r="M43" s="21"/>
    </row>
    <row r="44" s="2" customFormat="1" ht="15" customHeight="1" spans="1:18">
      <c r="A44" s="31"/>
      <c r="B44" s="39"/>
      <c r="C44" s="37"/>
      <c r="D44" s="39"/>
      <c r="E44" s="12" t="s">
        <v>12</v>
      </c>
      <c r="F44" s="24">
        <v>2</v>
      </c>
      <c r="G44" s="27">
        <v>22.5</v>
      </c>
      <c r="H44" s="27">
        <f t="shared" si="0"/>
        <v>45</v>
      </c>
      <c r="I44" s="32"/>
      <c r="J44" s="39"/>
      <c r="K44" s="35"/>
      <c r="L44" s="21"/>
      <c r="M44" s="21"/>
    </row>
    <row r="45" s="2" customFormat="1" ht="15" customHeight="1" spans="1:18">
      <c r="A45" s="31"/>
      <c r="B45" s="39"/>
      <c r="C45" s="12" t="s">
        <v>18</v>
      </c>
      <c r="D45" s="39"/>
      <c r="E45" s="12" t="s">
        <v>20</v>
      </c>
      <c r="F45" s="24">
        <v>1551</v>
      </c>
      <c r="G45" s="27">
        <v>50</v>
      </c>
      <c r="H45" s="27">
        <f t="shared" si="0"/>
        <v>77550</v>
      </c>
      <c r="I45" s="27">
        <f>SUM(H45:H46)</f>
        <v>101925</v>
      </c>
      <c r="J45" s="39"/>
      <c r="K45" s="35"/>
      <c r="L45" s="21"/>
      <c r="M45" s="21"/>
    </row>
    <row r="46" s="2" customFormat="1" ht="15" customHeight="1" spans="1:18">
      <c r="A46" s="31"/>
      <c r="B46" s="39"/>
      <c r="C46" s="12"/>
      <c r="D46" s="39"/>
      <c r="E46" s="12" t="s">
        <v>21</v>
      </c>
      <c r="F46" s="24">
        <v>325</v>
      </c>
      <c r="G46" s="27">
        <v>75</v>
      </c>
      <c r="H46" s="27">
        <f t="shared" si="0"/>
        <v>24375</v>
      </c>
      <c r="I46" s="27"/>
      <c r="J46" s="39"/>
      <c r="K46" s="35"/>
    </row>
    <row r="47" s="2" customFormat="1" ht="15" customHeight="1" spans="1:18">
      <c r="A47" s="31"/>
      <c r="B47" s="39"/>
      <c r="C47" s="12" t="s">
        <v>37</v>
      </c>
      <c r="D47" s="39"/>
      <c r="E47" s="12" t="s">
        <v>20</v>
      </c>
      <c r="F47" s="24">
        <v>2</v>
      </c>
      <c r="G47" s="27">
        <v>50</v>
      </c>
      <c r="H47" s="27">
        <f t="shared" si="0"/>
        <v>100</v>
      </c>
      <c r="I47" s="27">
        <v>100</v>
      </c>
      <c r="J47" s="39"/>
      <c r="K47" s="35"/>
    </row>
    <row r="48" s="2" customFormat="1" ht="15" customHeight="1" spans="1:18">
      <c r="A48" s="31"/>
      <c r="B48" s="39"/>
      <c r="C48" s="12" t="s">
        <v>29</v>
      </c>
      <c r="D48" s="39"/>
      <c r="E48" s="12"/>
      <c r="F48" s="24">
        <v>213155.8</v>
      </c>
      <c r="G48" s="27">
        <v>0.5</v>
      </c>
      <c r="H48" s="27">
        <f t="shared" si="0"/>
        <v>106577.9</v>
      </c>
      <c r="I48" s="27">
        <f>SUM(H48)</f>
        <v>106577.9</v>
      </c>
      <c r="J48" s="39"/>
      <c r="K48" s="35"/>
    </row>
    <row r="49" s="2" customFormat="1" ht="15" customHeight="1" spans="1:10">
      <c r="A49" s="32"/>
      <c r="B49" s="37"/>
      <c r="C49" s="12" t="s">
        <v>32</v>
      </c>
      <c r="D49" s="37"/>
      <c r="E49" s="12" t="s">
        <v>20</v>
      </c>
      <c r="F49" s="24">
        <v>1</v>
      </c>
      <c r="G49" s="27">
        <v>50</v>
      </c>
      <c r="H49" s="27">
        <f t="shared" si="0"/>
        <v>50</v>
      </c>
      <c r="I49" s="27">
        <v>50</v>
      </c>
      <c r="J49" s="37"/>
    </row>
    <row r="50" s="2" customFormat="1" ht="15" customHeight="1" spans="1:10">
      <c r="A50" s="28">
        <v>3</v>
      </c>
      <c r="B50" s="36" t="s">
        <v>38</v>
      </c>
      <c r="C50" s="12" t="s">
        <v>34</v>
      </c>
      <c r="D50" s="36" t="s">
        <v>35</v>
      </c>
      <c r="E50" s="12" t="s">
        <v>11</v>
      </c>
      <c r="F50" s="24">
        <v>25511</v>
      </c>
      <c r="G50" s="27">
        <v>22.5</v>
      </c>
      <c r="H50" s="27">
        <f t="shared" si="0"/>
        <v>573997.5</v>
      </c>
      <c r="I50" s="27">
        <f>H50+H51+H52</f>
        <v>925612.5</v>
      </c>
      <c r="J50" s="36">
        <f>SUM(I50:I58)</f>
        <v>1089912.9</v>
      </c>
    </row>
    <row r="51" s="2" customFormat="1" ht="15" customHeight="1" spans="1:10">
      <c r="A51" s="31"/>
      <c r="B51" s="39"/>
      <c r="C51" s="12"/>
      <c r="D51" s="39"/>
      <c r="E51" s="12" t="s">
        <v>12</v>
      </c>
      <c r="F51" s="24">
        <v>4475</v>
      </c>
      <c r="G51" s="27">
        <v>45</v>
      </c>
      <c r="H51" s="27">
        <f t="shared" si="0"/>
        <v>201375</v>
      </c>
      <c r="I51" s="27"/>
      <c r="J51" s="39"/>
    </row>
    <row r="52" s="2" customFormat="1" ht="15" customHeight="1" spans="1:10">
      <c r="A52" s="31"/>
      <c r="B52" s="39"/>
      <c r="C52" s="12"/>
      <c r="D52" s="39"/>
      <c r="E52" s="12" t="s">
        <v>13</v>
      </c>
      <c r="F52" s="24">
        <v>1878</v>
      </c>
      <c r="G52" s="27">
        <v>80</v>
      </c>
      <c r="H52" s="27">
        <f t="shared" si="0"/>
        <v>150240</v>
      </c>
      <c r="I52" s="27"/>
      <c r="J52" s="39"/>
    </row>
    <row r="53" s="2" customFormat="1" ht="15" customHeight="1" spans="1:10">
      <c r="A53" s="31"/>
      <c r="B53" s="39"/>
      <c r="C53" s="12" t="s">
        <v>36</v>
      </c>
      <c r="D53" s="39"/>
      <c r="E53" s="12" t="s">
        <v>13</v>
      </c>
      <c r="F53" s="24">
        <v>3</v>
      </c>
      <c r="G53" s="27">
        <v>80</v>
      </c>
      <c r="H53" s="27">
        <f t="shared" si="0"/>
        <v>240</v>
      </c>
      <c r="I53" s="27">
        <v>240</v>
      </c>
      <c r="J53" s="39"/>
    </row>
    <row r="54" s="2" customFormat="1" ht="15" customHeight="1" spans="1:10">
      <c r="A54" s="31"/>
      <c r="B54" s="39"/>
      <c r="C54" s="36" t="s">
        <v>17</v>
      </c>
      <c r="D54" s="39"/>
      <c r="E54" s="12" t="s">
        <v>11</v>
      </c>
      <c r="F54" s="24">
        <v>107</v>
      </c>
      <c r="G54" s="27">
        <v>22.5</v>
      </c>
      <c r="H54" s="27">
        <f t="shared" si="0"/>
        <v>2407.5</v>
      </c>
      <c r="I54" s="28">
        <f>H54+H55</f>
        <v>2457.5</v>
      </c>
      <c r="J54" s="39"/>
    </row>
    <row r="55" s="2" customFormat="1" ht="15" customHeight="1" spans="1:10">
      <c r="A55" s="31"/>
      <c r="B55" s="39"/>
      <c r="C55" s="37"/>
      <c r="D55" s="39"/>
      <c r="E55" s="12" t="s">
        <v>12</v>
      </c>
      <c r="F55" s="24">
        <v>1</v>
      </c>
      <c r="G55" s="27">
        <v>50</v>
      </c>
      <c r="H55" s="27">
        <f t="shared" si="0"/>
        <v>50</v>
      </c>
      <c r="I55" s="32"/>
      <c r="J55" s="39"/>
    </row>
    <row r="56" s="2" customFormat="1" ht="15" customHeight="1" spans="1:10">
      <c r="A56" s="31"/>
      <c r="B56" s="39"/>
      <c r="C56" s="12" t="s">
        <v>18</v>
      </c>
      <c r="D56" s="39"/>
      <c r="E56" s="12" t="s">
        <v>20</v>
      </c>
      <c r="F56" s="24">
        <v>992</v>
      </c>
      <c r="G56" s="27">
        <v>50</v>
      </c>
      <c r="H56" s="27">
        <f t="shared" si="0"/>
        <v>49600</v>
      </c>
      <c r="I56" s="27">
        <f>SUM(H56:H57)</f>
        <v>69550</v>
      </c>
      <c r="J56" s="39"/>
    </row>
    <row r="57" s="2" customFormat="1" ht="16" customHeight="1" spans="1:10">
      <c r="A57" s="31"/>
      <c r="B57" s="39"/>
      <c r="C57" s="12"/>
      <c r="D57" s="39"/>
      <c r="E57" s="12" t="s">
        <v>21</v>
      </c>
      <c r="F57" s="24">
        <v>266</v>
      </c>
      <c r="G57" s="27">
        <v>75</v>
      </c>
      <c r="H57" s="27">
        <f t="shared" si="0"/>
        <v>19950</v>
      </c>
      <c r="I57" s="27"/>
      <c r="J57" s="39"/>
    </row>
    <row r="58" s="2" customFormat="1" ht="15" customHeight="1" spans="1:10">
      <c r="A58" s="31"/>
      <c r="B58" s="39"/>
      <c r="C58" s="12" t="s">
        <v>29</v>
      </c>
      <c r="D58" s="39"/>
      <c r="E58" s="12"/>
      <c r="F58" s="24">
        <v>184105.8</v>
      </c>
      <c r="G58" s="27">
        <v>0.5</v>
      </c>
      <c r="H58" s="27">
        <f t="shared" si="0"/>
        <v>92052.9</v>
      </c>
      <c r="I58" s="27">
        <f>SUM(H58)</f>
        <v>92052.9</v>
      </c>
      <c r="J58" s="39"/>
    </row>
    <row r="59" s="1" customFormat="1" ht="15" customHeight="1" spans="1:10">
      <c r="A59" s="40">
        <v>4</v>
      </c>
      <c r="B59" s="39"/>
      <c r="C59" s="12" t="s">
        <v>34</v>
      </c>
      <c r="D59" s="40" t="s">
        <v>39</v>
      </c>
      <c r="E59" s="12" t="s">
        <v>11</v>
      </c>
      <c r="F59" s="24">
        <v>9466</v>
      </c>
      <c r="G59" s="27">
        <v>22.5</v>
      </c>
      <c r="H59" s="27">
        <f t="shared" si="0"/>
        <v>212985</v>
      </c>
      <c r="I59" s="27">
        <f>H59+H60+H61</f>
        <v>407160</v>
      </c>
      <c r="J59" s="36">
        <f>SUM(I59:I68)</f>
        <v>454395</v>
      </c>
    </row>
    <row r="60" s="1" customFormat="1" ht="15" customHeight="1" spans="1:10">
      <c r="A60" s="41"/>
      <c r="B60" s="39"/>
      <c r="C60" s="12"/>
      <c r="D60" s="41"/>
      <c r="E60" s="12" t="s">
        <v>12</v>
      </c>
      <c r="F60" s="24">
        <v>2139</v>
      </c>
      <c r="G60" s="27">
        <v>45</v>
      </c>
      <c r="H60" s="27">
        <f t="shared" si="0"/>
        <v>96255</v>
      </c>
      <c r="I60" s="27"/>
      <c r="J60" s="39"/>
    </row>
    <row r="61" s="1" customFormat="1" ht="15" customHeight="1" spans="1:10">
      <c r="A61" s="41"/>
      <c r="B61" s="39"/>
      <c r="C61" s="12"/>
      <c r="D61" s="41"/>
      <c r="E61" s="12" t="s">
        <v>13</v>
      </c>
      <c r="F61" s="24">
        <v>1224</v>
      </c>
      <c r="G61" s="27">
        <v>80</v>
      </c>
      <c r="H61" s="27">
        <f t="shared" si="0"/>
        <v>97920</v>
      </c>
      <c r="I61" s="27"/>
      <c r="J61" s="39"/>
    </row>
    <row r="62" s="1" customFormat="1" ht="15" customHeight="1" spans="1:10">
      <c r="A62" s="41"/>
      <c r="B62" s="39"/>
      <c r="C62" s="36" t="s">
        <v>17</v>
      </c>
      <c r="D62" s="41"/>
      <c r="E62" s="12" t="s">
        <v>11</v>
      </c>
      <c r="F62" s="24">
        <v>6</v>
      </c>
      <c r="G62" s="27">
        <v>22.5</v>
      </c>
      <c r="H62" s="27">
        <f t="shared" si="0"/>
        <v>135</v>
      </c>
      <c r="I62" s="28">
        <f>H62+H63</f>
        <v>185</v>
      </c>
      <c r="J62" s="39"/>
    </row>
    <row r="63" s="1" customFormat="1" ht="15" customHeight="1" spans="1:10">
      <c r="A63" s="41"/>
      <c r="B63" s="39"/>
      <c r="C63" s="37"/>
      <c r="D63" s="41"/>
      <c r="E63" s="12" t="s">
        <v>12</v>
      </c>
      <c r="F63" s="24">
        <v>1</v>
      </c>
      <c r="G63" s="27">
        <v>50</v>
      </c>
      <c r="H63" s="27">
        <f t="shared" si="0"/>
        <v>50</v>
      </c>
      <c r="I63" s="32"/>
      <c r="J63" s="39"/>
    </row>
    <row r="64" s="1" customFormat="1" ht="15" customHeight="1" spans="1:10">
      <c r="A64" s="41"/>
      <c r="B64" s="39"/>
      <c r="C64" s="12" t="s">
        <v>18</v>
      </c>
      <c r="D64" s="41"/>
      <c r="E64" s="12" t="s">
        <v>20</v>
      </c>
      <c r="F64" s="24">
        <v>559</v>
      </c>
      <c r="G64" s="27">
        <v>50</v>
      </c>
      <c r="H64" s="27">
        <f t="shared" si="0"/>
        <v>27950</v>
      </c>
      <c r="I64" s="27">
        <f>SUM(H64:H65)</f>
        <v>32375</v>
      </c>
      <c r="J64" s="39"/>
    </row>
    <row r="65" s="1" customFormat="1" ht="15" customHeight="1" spans="1:10">
      <c r="A65" s="41"/>
      <c r="B65" s="39"/>
      <c r="C65" s="12"/>
      <c r="D65" s="41"/>
      <c r="E65" s="12" t="s">
        <v>21</v>
      </c>
      <c r="F65" s="24">
        <v>59</v>
      </c>
      <c r="G65" s="27">
        <v>75</v>
      </c>
      <c r="H65" s="27">
        <f t="shared" si="0"/>
        <v>4425</v>
      </c>
      <c r="I65" s="27"/>
      <c r="J65" s="39"/>
    </row>
    <row r="66" s="1" customFormat="1" ht="15" customHeight="1" spans="1:10">
      <c r="A66" s="41"/>
      <c r="B66" s="39"/>
      <c r="C66" s="12" t="s">
        <v>37</v>
      </c>
      <c r="D66" s="41"/>
      <c r="E66" s="12" t="s">
        <v>20</v>
      </c>
      <c r="F66" s="24">
        <v>2</v>
      </c>
      <c r="G66" s="27">
        <v>50</v>
      </c>
      <c r="H66" s="27">
        <f t="shared" si="0"/>
        <v>100</v>
      </c>
      <c r="I66" s="27">
        <v>100</v>
      </c>
      <c r="J66" s="39"/>
    </row>
    <row r="67" s="1" customFormat="1" ht="15" customHeight="1" spans="1:10">
      <c r="A67" s="41"/>
      <c r="B67" s="39"/>
      <c r="C67" s="12" t="s">
        <v>29</v>
      </c>
      <c r="D67" s="41"/>
      <c r="E67" s="12"/>
      <c r="F67" s="24">
        <v>29050</v>
      </c>
      <c r="G67" s="27">
        <v>0.5</v>
      </c>
      <c r="H67" s="27">
        <f>F67*G67</f>
        <v>14525</v>
      </c>
      <c r="I67" s="27">
        <f>SUM(H67)</f>
        <v>14525</v>
      </c>
      <c r="J67" s="39"/>
    </row>
    <row r="68" s="1" customFormat="1" ht="15" customHeight="1" spans="1:10">
      <c r="A68" s="42"/>
      <c r="B68" s="37"/>
      <c r="C68" s="6" t="s">
        <v>32</v>
      </c>
      <c r="D68" s="42"/>
      <c r="E68" s="12" t="s">
        <v>20</v>
      </c>
      <c r="F68" s="24">
        <v>1</v>
      </c>
      <c r="G68" s="27">
        <v>50</v>
      </c>
      <c r="H68" s="27">
        <f>F68*G68</f>
        <v>50</v>
      </c>
      <c r="I68" s="6">
        <v>50</v>
      </c>
      <c r="J68" s="37"/>
    </row>
    <row r="69" s="1" customFormat="1" ht="15" customHeight="1" spans="1:10">
      <c r="A69" s="6" t="s">
        <v>7</v>
      </c>
      <c r="B69" s="43"/>
      <c r="C69" s="43"/>
      <c r="D69" s="43"/>
      <c r="E69" s="43"/>
      <c r="F69" s="43"/>
      <c r="G69" s="43"/>
      <c r="H69" s="6">
        <f>SUM(H3:H58)</f>
        <v>3051316.6</v>
      </c>
      <c r="I69" s="6">
        <f>SUM(I3:I68)</f>
        <v>3505711.6</v>
      </c>
      <c r="J69" s="27">
        <f>SUM(J3:J68)</f>
        <v>3505711.6</v>
      </c>
    </row>
    <row r="70" s="1" customFormat="1" ht="48" customHeight="1"/>
    <row r="71" s="1" customFormat="1" ht="48" customHeight="1"/>
    <row r="72" s="1" customFormat="1" ht="48" customHeight="1"/>
    <row r="73" s="1" customFormat="1" ht="48" customHeight="1"/>
    <row r="74" s="1" customFormat="1" ht="48" customHeight="1"/>
    <row r="75" s="1" customFormat="1" ht="48" customHeight="1"/>
    <row r="76" s="1" customFormat="1" ht="48" customHeight="1"/>
    <row r="77" s="1" customFormat="1" ht="48" customHeight="1"/>
    <row r="78" s="1" customFormat="1" ht="48" customHeight="1"/>
    <row r="79" s="1" customFormat="1" ht="48" customHeight="1"/>
    <row r="80" s="1" customFormat="1" ht="48" customHeight="1"/>
    <row r="81" s="1" customFormat="1" ht="48" customHeight="1"/>
    <row r="82" s="1" customFormat="1" ht="48" customHeight="1"/>
    <row r="83" s="1" customFormat="1" ht="48" customHeight="1"/>
    <row r="84" s="1" customFormat="1" ht="48" customHeight="1"/>
    <row r="85" s="1" customFormat="1" ht="48" customHeight="1"/>
    <row r="86" s="1" customFormat="1" ht="48" customHeight="1"/>
    <row r="87" s="1" customFormat="1" ht="48" customHeight="1"/>
  </sheetData>
  <mergeCells count="68">
    <mergeCell ref="A1:J1"/>
    <mergeCell ref="B2:D2"/>
    <mergeCell ref="E2:F2"/>
    <mergeCell ref="A3:A38"/>
    <mergeCell ref="A39:A49"/>
    <mergeCell ref="A50:A58"/>
    <mergeCell ref="A59:A68"/>
    <mergeCell ref="B3:B38"/>
    <mergeCell ref="B39:B49"/>
    <mergeCell ref="B50:B68"/>
    <mergeCell ref="C3:C14"/>
    <mergeCell ref="C15:C16"/>
    <mergeCell ref="C17:C34"/>
    <mergeCell ref="C35:C37"/>
    <mergeCell ref="C39:C41"/>
    <mergeCell ref="C43:C44"/>
    <mergeCell ref="C45:C46"/>
    <mergeCell ref="C50:C52"/>
    <mergeCell ref="C54:C55"/>
    <mergeCell ref="C56:C57"/>
    <mergeCell ref="C59:C61"/>
    <mergeCell ref="C62:C63"/>
    <mergeCell ref="C64:C65"/>
    <mergeCell ref="D3:D5"/>
    <mergeCell ref="D6:D8"/>
    <mergeCell ref="D9:D11"/>
    <mergeCell ref="D12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9:D49"/>
    <mergeCell ref="D50:D58"/>
    <mergeCell ref="D59:D68"/>
    <mergeCell ref="I3:I5"/>
    <mergeCell ref="I6:I8"/>
    <mergeCell ref="I9:I11"/>
    <mergeCell ref="I12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9:I42"/>
    <mergeCell ref="I43:I44"/>
    <mergeCell ref="I45:I46"/>
    <mergeCell ref="I50:I52"/>
    <mergeCell ref="I54:I55"/>
    <mergeCell ref="I56:I57"/>
    <mergeCell ref="I59:I61"/>
    <mergeCell ref="I62:I63"/>
    <mergeCell ref="I64:I65"/>
    <mergeCell ref="J3:J38"/>
    <mergeCell ref="J39:J49"/>
    <mergeCell ref="J50:J58"/>
    <mergeCell ref="J59:J68"/>
    <mergeCell ref="N3:N35"/>
  </mergeCells>
  <pageMargins left="0.7" right="0.7" top="0.75" bottom="0.75" header="0.3" footer="0.3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徽信官方</cp:lastModifiedBy>
  <dcterms:created xsi:type="dcterms:W3CDTF">2023-05-12T11:15:00Z</dcterms:created>
  <dcterms:modified xsi:type="dcterms:W3CDTF">2026-04-22T07:11:10Z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6905A7F58A8D4F82BBCA2170FBB039BC_12</vt:lpwstr>
  </property>
  <property fmtid="{D5CDD505-2E9C-101B-9397-08002B2CF9AE}" pid="4" name="CalculationRule">
    <vt:i4>0</vt:i4>
  </property>
</Properties>
</file>