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firstSheet="12" activeTab="19"/>
  </bookViews>
  <sheets>
    <sheet name="目录" sheetId="1" r:id="rId1"/>
    <sheet name="附表1-1" sheetId="2" r:id="rId2"/>
    <sheet name="附表1-2" sheetId="3" r:id="rId3"/>
    <sheet name="附表1-3" sheetId="4" r:id="rId4"/>
    <sheet name="附表1-4" sheetId="5" r:id="rId5"/>
    <sheet name="附表1-5" sheetId="6" r:id="rId6"/>
    <sheet name="附表1-6" sheetId="7" r:id="rId7"/>
    <sheet name="附表1-7" sheetId="8" r:id="rId8"/>
    <sheet name="附表1-8" sheetId="9" r:id="rId9"/>
    <sheet name="附表1-9" sheetId="10" r:id="rId10"/>
    <sheet name="附表1-10" sheetId="11" r:id="rId11"/>
    <sheet name="附表1-11" sheetId="12" r:id="rId12"/>
    <sheet name="附表1-12" sheetId="13" r:id="rId13"/>
    <sheet name="附表1-13" sheetId="14" r:id="rId14"/>
    <sheet name="附表1-14" sheetId="15" r:id="rId15"/>
    <sheet name="附表1-15" sheetId="16" r:id="rId16"/>
    <sheet name="附表1-16" sheetId="17" r:id="rId17"/>
    <sheet name="附表1-17" sheetId="18" r:id="rId18"/>
    <sheet name="附表1-18" sheetId="19" r:id="rId19"/>
    <sheet name="三公经费表及说明" sheetId="20" r:id="rId20"/>
    <sheet name="表2-1 政府债务限额及余额预算情况表 " sheetId="21" r:id="rId21"/>
    <sheet name="表2-2 地方政府一般债务余额情况表" sheetId="22" r:id="rId22"/>
    <sheet name="表2-3 地方政府专项债务余额情况表" sheetId="23" r:id="rId23"/>
    <sheet name="表2-4 地方政府债券发行及还本付息情况表 " sheetId="24" r:id="rId24"/>
    <sheet name="表2-5 地方政府债务限额提前下达情况表" sheetId="25" r:id="rId25"/>
    <sheet name="表2-6 新增地方政府债券资金安排表" sheetId="26" r:id="rId26"/>
    <sheet name="表2-7 再融资债券分月发行安排表" sheetId="27" r:id="rId27"/>
  </sheets>
  <definedNames/>
  <calcPr fullCalcOnLoad="1"/>
</workbook>
</file>

<file path=xl/sharedStrings.xml><?xml version="1.0" encoding="utf-8"?>
<sst xmlns="http://schemas.openxmlformats.org/spreadsheetml/2006/main" count="1596" uniqueCount="1199">
  <si>
    <t>目    录</t>
  </si>
  <si>
    <r>
      <t>1</t>
    </r>
    <r>
      <rPr>
        <b/>
        <sz val="16"/>
        <color indexed="8"/>
        <rFont val="方正楷体_GBK"/>
        <family val="0"/>
      </rPr>
      <t>、</t>
    </r>
    <r>
      <rPr>
        <b/>
        <sz val="16"/>
        <color indexed="8"/>
        <rFont val="Times New Roman"/>
        <family val="1"/>
      </rPr>
      <t xml:space="preserve"> </t>
    </r>
    <r>
      <rPr>
        <b/>
        <sz val="16"/>
        <color indexed="8"/>
        <rFont val="方正楷体_GBK"/>
        <family val="0"/>
      </rPr>
      <t>政府预算公开情况表</t>
    </r>
  </si>
  <si>
    <r>
      <rPr>
        <sz val="16"/>
        <color indexed="8"/>
        <rFont val="Times New Roman"/>
        <family val="1"/>
      </rPr>
      <t xml:space="preserve">§1-1 </t>
    </r>
    <r>
      <rPr>
        <sz val="16"/>
        <color indexed="8"/>
        <rFont val="方正仿宋_GBK"/>
        <family val="0"/>
      </rPr>
      <t>一般公共预算收入表</t>
    </r>
  </si>
  <si>
    <r>
      <rPr>
        <sz val="16"/>
        <color indexed="8"/>
        <rFont val="Times New Roman"/>
        <family val="1"/>
      </rPr>
      <t>§1-2</t>
    </r>
    <r>
      <rPr>
        <sz val="16"/>
        <color indexed="8"/>
        <rFont val="方正仿宋_GBK"/>
        <family val="0"/>
      </rPr>
      <t>一般公共预算支出表</t>
    </r>
  </si>
  <si>
    <r>
      <rPr>
        <sz val="16"/>
        <color indexed="8"/>
        <rFont val="Times New Roman"/>
        <family val="1"/>
      </rPr>
      <t>§1-3</t>
    </r>
    <r>
      <rPr>
        <sz val="16"/>
        <color indexed="8"/>
        <rFont val="方正仿宋_GBK"/>
        <family val="0"/>
      </rPr>
      <t>一般公共预算本级支出表</t>
    </r>
  </si>
  <si>
    <r>
      <rPr>
        <sz val="16"/>
        <color indexed="8"/>
        <rFont val="Times New Roman"/>
        <family val="1"/>
      </rPr>
      <t xml:space="preserve">§1-4 </t>
    </r>
    <r>
      <rPr>
        <sz val="16"/>
        <color indexed="8"/>
        <rFont val="方正仿宋_GBK"/>
        <family val="0"/>
      </rPr>
      <t>一般公共预算本级基本支出表</t>
    </r>
  </si>
  <si>
    <r>
      <rPr>
        <sz val="16"/>
        <color indexed="8"/>
        <rFont val="Times New Roman"/>
        <family val="1"/>
      </rPr>
      <t xml:space="preserve">§1-5 </t>
    </r>
    <r>
      <rPr>
        <sz val="16"/>
        <color indexed="8"/>
        <rFont val="方正仿宋_GBK"/>
        <family val="0"/>
      </rPr>
      <t>一般公共预算税收返还、一般性和专项转移支付分地区安排情况表</t>
    </r>
  </si>
  <si>
    <r>
      <rPr>
        <sz val="16"/>
        <color indexed="8"/>
        <rFont val="Times New Roman"/>
        <family val="1"/>
      </rPr>
      <t>§1-6</t>
    </r>
    <r>
      <rPr>
        <sz val="16"/>
        <color indexed="8"/>
        <rFont val="宋体"/>
        <family val="0"/>
      </rPr>
      <t>一般公共预算专项转移支付分项目安排情况表</t>
    </r>
  </si>
  <si>
    <r>
      <rPr>
        <sz val="16"/>
        <color indexed="8"/>
        <rFont val="Times New Roman"/>
        <family val="1"/>
      </rPr>
      <t xml:space="preserve">§1-7 </t>
    </r>
    <r>
      <rPr>
        <sz val="16"/>
        <color indexed="8"/>
        <rFont val="方正仿宋_GBK"/>
        <family val="0"/>
      </rPr>
      <t>政府性基金预算收入表</t>
    </r>
  </si>
  <si>
    <r>
      <rPr>
        <sz val="16"/>
        <color indexed="8"/>
        <rFont val="Times New Roman"/>
        <family val="1"/>
      </rPr>
      <t xml:space="preserve">§1-8 </t>
    </r>
    <r>
      <rPr>
        <sz val="16"/>
        <color indexed="8"/>
        <rFont val="方正仿宋_GBK"/>
        <family val="0"/>
      </rPr>
      <t>政府性基金预算支出表</t>
    </r>
  </si>
  <si>
    <r>
      <rPr>
        <sz val="16"/>
        <color indexed="8"/>
        <rFont val="Times New Roman"/>
        <family val="1"/>
      </rPr>
      <t xml:space="preserve">§1-9 </t>
    </r>
    <r>
      <rPr>
        <sz val="16"/>
        <color indexed="8"/>
        <rFont val="方正仿宋_GBK"/>
        <family val="0"/>
      </rPr>
      <t>政府性基金预算本级支出表</t>
    </r>
  </si>
  <si>
    <r>
      <rPr>
        <sz val="16"/>
        <color indexed="8"/>
        <rFont val="Times New Roman"/>
        <family val="1"/>
      </rPr>
      <t xml:space="preserve">§1-10 </t>
    </r>
    <r>
      <rPr>
        <sz val="16"/>
        <color indexed="8"/>
        <rFont val="方正仿宋_GBK"/>
        <family val="0"/>
      </rPr>
      <t>政府性基金预算专项转移支付分地区安排情况表</t>
    </r>
  </si>
  <si>
    <r>
      <rPr>
        <sz val="16"/>
        <color indexed="8"/>
        <rFont val="Times New Roman"/>
        <family val="1"/>
      </rPr>
      <t xml:space="preserve">§1-11 </t>
    </r>
    <r>
      <rPr>
        <sz val="16"/>
        <color indexed="8"/>
        <rFont val="方正仿宋_GBK"/>
        <family val="0"/>
      </rPr>
      <t>政府性基金预算专项转移支付分项目安排情况表</t>
    </r>
  </si>
  <si>
    <r>
      <rPr>
        <sz val="16"/>
        <color indexed="8"/>
        <rFont val="Times New Roman"/>
        <family val="1"/>
      </rPr>
      <t xml:space="preserve">§1-12 </t>
    </r>
    <r>
      <rPr>
        <sz val="16"/>
        <color indexed="8"/>
        <rFont val="方正仿宋_GBK"/>
        <family val="0"/>
      </rPr>
      <t>国有资本经营预算收入表</t>
    </r>
  </si>
  <si>
    <r>
      <rPr>
        <sz val="16"/>
        <color indexed="8"/>
        <rFont val="Times New Roman"/>
        <family val="1"/>
      </rPr>
      <t xml:space="preserve">§1-13 </t>
    </r>
    <r>
      <rPr>
        <sz val="16"/>
        <color indexed="8"/>
        <rFont val="方正仿宋_GBK"/>
        <family val="0"/>
      </rPr>
      <t>国有资本经营预算支出表</t>
    </r>
  </si>
  <si>
    <r>
      <rPr>
        <sz val="16"/>
        <color indexed="8"/>
        <rFont val="Times New Roman"/>
        <family val="1"/>
      </rPr>
      <t xml:space="preserve">§1-14 </t>
    </r>
    <r>
      <rPr>
        <sz val="16"/>
        <color indexed="8"/>
        <rFont val="方正仿宋_GBK"/>
        <family val="0"/>
      </rPr>
      <t>国有资本经营预算本级支出表</t>
    </r>
  </si>
  <si>
    <r>
      <rPr>
        <sz val="16"/>
        <color indexed="8"/>
        <rFont val="Times New Roman"/>
        <family val="1"/>
      </rPr>
      <t xml:space="preserve">§1-15 </t>
    </r>
    <r>
      <rPr>
        <sz val="16"/>
        <color indexed="8"/>
        <rFont val="方正仿宋_GBK"/>
        <family val="0"/>
      </rPr>
      <t>国有资本经营预算专项转移支付分地区安排情况表</t>
    </r>
  </si>
  <si>
    <r>
      <rPr>
        <sz val="16"/>
        <color indexed="8"/>
        <rFont val="Times New Roman"/>
        <family val="1"/>
      </rPr>
      <t xml:space="preserve">§1-16 </t>
    </r>
    <r>
      <rPr>
        <sz val="16"/>
        <color indexed="8"/>
        <rFont val="方正仿宋_GBK"/>
        <family val="0"/>
      </rPr>
      <t>国有资本经营预算专项转移支付分项目安排情况表</t>
    </r>
  </si>
  <si>
    <r>
      <rPr>
        <sz val="16"/>
        <color indexed="8"/>
        <rFont val="Times New Roman"/>
        <family val="1"/>
      </rPr>
      <t xml:space="preserve">§1-17 </t>
    </r>
    <r>
      <rPr>
        <sz val="16"/>
        <color indexed="8"/>
        <rFont val="方正仿宋_GBK"/>
        <family val="0"/>
      </rPr>
      <t>社会保险基金预算收入表</t>
    </r>
  </si>
  <si>
    <r>
      <rPr>
        <sz val="16"/>
        <color indexed="8"/>
        <rFont val="Times New Roman"/>
        <family val="1"/>
      </rPr>
      <t xml:space="preserve">§1-18 </t>
    </r>
    <r>
      <rPr>
        <sz val="16"/>
        <color indexed="8"/>
        <rFont val="方正仿宋_GBK"/>
        <family val="0"/>
      </rPr>
      <t>社会保险基金预算支出表</t>
    </r>
  </si>
  <si>
    <r>
      <t>2</t>
    </r>
    <r>
      <rPr>
        <b/>
        <sz val="16"/>
        <color indexed="8"/>
        <rFont val="宋体"/>
        <family val="0"/>
      </rPr>
      <t>、</t>
    </r>
    <r>
      <rPr>
        <b/>
        <sz val="16"/>
        <color indexed="8"/>
        <rFont val="Times New Roman"/>
        <family val="1"/>
      </rPr>
      <t xml:space="preserve"> 2022</t>
    </r>
    <r>
      <rPr>
        <b/>
        <sz val="16"/>
        <color indexed="8"/>
        <rFont val="宋体"/>
        <family val="0"/>
      </rPr>
      <t>年滦州市财政拨款</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经费预算安排情况表</t>
    </r>
  </si>
  <si>
    <r>
      <t>备注：</t>
    </r>
    <r>
      <rPr>
        <sz val="16"/>
        <color indexed="8"/>
        <rFont val="Times New Roman"/>
        <family val="1"/>
      </rPr>
      <t>“</t>
    </r>
    <r>
      <rPr>
        <sz val="16"/>
        <color indexed="8"/>
        <rFont val="宋体"/>
        <family val="0"/>
      </rPr>
      <t>三公经费</t>
    </r>
    <r>
      <rPr>
        <sz val="16"/>
        <color indexed="8"/>
        <rFont val="Times New Roman"/>
        <family val="1"/>
      </rPr>
      <t>”</t>
    </r>
    <r>
      <rPr>
        <sz val="16"/>
        <color indexed="8"/>
        <rFont val="宋体"/>
        <family val="0"/>
      </rPr>
      <t>金额和增减说明已做表并作说明。</t>
    </r>
  </si>
  <si>
    <r>
      <t>3</t>
    </r>
    <r>
      <rPr>
        <b/>
        <sz val="16"/>
        <color indexed="8"/>
        <rFont val="方正楷体_GBK"/>
        <family val="0"/>
      </rPr>
      <t>、</t>
    </r>
    <r>
      <rPr>
        <b/>
        <sz val="16"/>
        <color indexed="8"/>
        <rFont val="Times New Roman"/>
        <family val="1"/>
      </rPr>
      <t xml:space="preserve"> 2022</t>
    </r>
    <r>
      <rPr>
        <b/>
        <sz val="16"/>
        <color indexed="8"/>
        <rFont val="宋体"/>
        <family val="0"/>
      </rPr>
      <t>年滦州市政府债务情况表</t>
    </r>
  </si>
  <si>
    <r>
      <t xml:space="preserve">§2-1 </t>
    </r>
    <r>
      <rPr>
        <sz val="16"/>
        <color indexed="8"/>
        <rFont val="宋体"/>
        <family val="0"/>
      </rPr>
      <t>政府债务限额及余额预算情况表</t>
    </r>
  </si>
  <si>
    <r>
      <t xml:space="preserve">§2-2 </t>
    </r>
    <r>
      <rPr>
        <sz val="16"/>
        <color indexed="8"/>
        <rFont val="宋体"/>
        <family val="0"/>
      </rPr>
      <t>地方政府一般债务余额情况表</t>
    </r>
  </si>
  <si>
    <r>
      <t xml:space="preserve">§2-3 </t>
    </r>
    <r>
      <rPr>
        <sz val="16"/>
        <color indexed="8"/>
        <rFont val="宋体"/>
        <family val="0"/>
      </rPr>
      <t>地方政府专项债务余额情况表</t>
    </r>
  </si>
  <si>
    <r>
      <t xml:space="preserve">§2-4 </t>
    </r>
    <r>
      <rPr>
        <sz val="16"/>
        <color indexed="8"/>
        <rFont val="宋体"/>
        <family val="0"/>
      </rPr>
      <t>地方政府债券发行及还本付息情况表</t>
    </r>
  </si>
  <si>
    <r>
      <t xml:space="preserve">§2-5 </t>
    </r>
    <r>
      <rPr>
        <sz val="16"/>
        <color indexed="8"/>
        <rFont val="宋体"/>
        <family val="0"/>
      </rPr>
      <t>地方政府债务限额提前下达情况表</t>
    </r>
  </si>
  <si>
    <r>
      <t xml:space="preserve">§2-6 </t>
    </r>
    <r>
      <rPr>
        <sz val="16"/>
        <color indexed="8"/>
        <rFont val="宋体"/>
        <family val="0"/>
      </rPr>
      <t>新增地方政府债券资金安排表</t>
    </r>
  </si>
  <si>
    <r>
      <t xml:space="preserve">§2-7 </t>
    </r>
    <r>
      <rPr>
        <sz val="16"/>
        <color indexed="8"/>
        <rFont val="宋体"/>
        <family val="0"/>
      </rPr>
      <t>再融资债券分月发行安排表</t>
    </r>
  </si>
  <si>
    <t>附表1-1</t>
  </si>
  <si>
    <t>一般公共预算收入表</t>
  </si>
  <si>
    <t>单位：万元</t>
  </si>
  <si>
    <t>项    目</t>
  </si>
  <si>
    <t>预算数</t>
  </si>
  <si>
    <t>收入合计</t>
  </si>
  <si>
    <t>一、税收收入</t>
  </si>
  <si>
    <r>
      <rPr>
        <sz val="11"/>
        <color indexed="63"/>
        <rFont val="宋体"/>
        <family val="0"/>
      </rPr>
      <t xml:space="preserve">    </t>
    </r>
    <r>
      <rPr>
        <sz val="11"/>
        <color indexed="63"/>
        <rFont val="宋体"/>
        <family val="0"/>
      </rPr>
      <t>增值税</t>
    </r>
  </si>
  <si>
    <t xml:space="preserve">    企业所得税</t>
  </si>
  <si>
    <r>
      <rPr>
        <sz val="11"/>
        <color indexed="63"/>
        <rFont val="宋体"/>
        <family val="0"/>
      </rPr>
      <t xml:space="preserve">    </t>
    </r>
    <r>
      <rPr>
        <sz val="11"/>
        <color indexed="63"/>
        <rFont val="宋体"/>
        <family val="0"/>
      </rPr>
      <t>企业所得税退税</t>
    </r>
  </si>
  <si>
    <r>
      <rPr>
        <sz val="11"/>
        <color indexed="63"/>
        <rFont val="宋体"/>
        <family val="0"/>
      </rPr>
      <t xml:space="preserve">    </t>
    </r>
    <r>
      <rPr>
        <sz val="11"/>
        <color indexed="63"/>
        <rFont val="宋体"/>
        <family val="0"/>
      </rPr>
      <t>个人所得税</t>
    </r>
  </si>
  <si>
    <t xml:space="preserve">    矿产资源税</t>
  </si>
  <si>
    <t xml:space="preserve">    水资源税</t>
  </si>
  <si>
    <t xml:space="preserve">    环保税</t>
  </si>
  <si>
    <r>
      <rPr>
        <sz val="11"/>
        <color indexed="63"/>
        <rFont val="宋体"/>
        <family val="0"/>
      </rPr>
      <t xml:space="preserve">    </t>
    </r>
    <r>
      <rPr>
        <sz val="11"/>
        <color indexed="63"/>
        <rFont val="宋体"/>
        <family val="0"/>
      </rPr>
      <t>城市维护建设税</t>
    </r>
  </si>
  <si>
    <r>
      <rPr>
        <sz val="11"/>
        <color indexed="63"/>
        <rFont val="宋体"/>
        <family val="0"/>
      </rPr>
      <t xml:space="preserve">    </t>
    </r>
    <r>
      <rPr>
        <sz val="11"/>
        <color indexed="63"/>
        <rFont val="宋体"/>
        <family val="0"/>
      </rPr>
      <t>房产税</t>
    </r>
  </si>
  <si>
    <r>
      <rPr>
        <sz val="11"/>
        <color indexed="63"/>
        <rFont val="宋体"/>
        <family val="0"/>
      </rPr>
      <t xml:space="preserve">    </t>
    </r>
    <r>
      <rPr>
        <sz val="11"/>
        <color indexed="63"/>
        <rFont val="宋体"/>
        <family val="0"/>
      </rPr>
      <t>印花税</t>
    </r>
  </si>
  <si>
    <r>
      <rPr>
        <sz val="11"/>
        <color indexed="63"/>
        <rFont val="宋体"/>
        <family val="0"/>
      </rPr>
      <t xml:space="preserve">    </t>
    </r>
    <r>
      <rPr>
        <sz val="11"/>
        <color indexed="63"/>
        <rFont val="宋体"/>
        <family val="0"/>
      </rPr>
      <t>城镇土地使用税</t>
    </r>
  </si>
  <si>
    <r>
      <rPr>
        <sz val="11"/>
        <color indexed="63"/>
        <rFont val="宋体"/>
        <family val="0"/>
      </rPr>
      <t xml:space="preserve">    </t>
    </r>
    <r>
      <rPr>
        <sz val="11"/>
        <color indexed="63"/>
        <rFont val="宋体"/>
        <family val="0"/>
      </rPr>
      <t>土地增值税</t>
    </r>
  </si>
  <si>
    <r>
      <rPr>
        <sz val="11"/>
        <color indexed="63"/>
        <rFont val="宋体"/>
        <family val="0"/>
      </rPr>
      <t xml:space="preserve">    </t>
    </r>
    <r>
      <rPr>
        <sz val="11"/>
        <color indexed="63"/>
        <rFont val="宋体"/>
        <family val="0"/>
      </rPr>
      <t>车船税</t>
    </r>
  </si>
  <si>
    <r>
      <rPr>
        <sz val="11"/>
        <color indexed="63"/>
        <rFont val="宋体"/>
        <family val="0"/>
      </rPr>
      <t xml:space="preserve">    </t>
    </r>
    <r>
      <rPr>
        <sz val="11"/>
        <color indexed="63"/>
        <rFont val="宋体"/>
        <family val="0"/>
      </rPr>
      <t>耕地占用税</t>
    </r>
  </si>
  <si>
    <r>
      <rPr>
        <sz val="11"/>
        <color indexed="63"/>
        <rFont val="宋体"/>
        <family val="0"/>
      </rPr>
      <t xml:space="preserve">    </t>
    </r>
    <r>
      <rPr>
        <sz val="11"/>
        <color indexed="63"/>
        <rFont val="宋体"/>
        <family val="0"/>
      </rPr>
      <t>契税</t>
    </r>
  </si>
  <si>
    <t>二、非税收入</t>
  </si>
  <si>
    <r>
      <rPr>
        <sz val="11"/>
        <color indexed="63"/>
        <rFont val="宋体"/>
        <family val="0"/>
      </rPr>
      <t xml:space="preserve">    </t>
    </r>
    <r>
      <rPr>
        <sz val="11"/>
        <color indexed="63"/>
        <rFont val="宋体"/>
        <family val="0"/>
      </rPr>
      <t>专项收入</t>
    </r>
  </si>
  <si>
    <r>
      <rPr>
        <sz val="11"/>
        <color indexed="63"/>
        <rFont val="宋体"/>
        <family val="0"/>
      </rPr>
      <t xml:space="preserve">    </t>
    </r>
    <r>
      <rPr>
        <sz val="11"/>
        <color indexed="63"/>
        <rFont val="宋体"/>
        <family val="0"/>
      </rPr>
      <t>行政事业性收费收入</t>
    </r>
  </si>
  <si>
    <r>
      <rPr>
        <sz val="11"/>
        <color indexed="63"/>
        <rFont val="宋体"/>
        <family val="0"/>
      </rPr>
      <t xml:space="preserve">    </t>
    </r>
    <r>
      <rPr>
        <sz val="11"/>
        <color indexed="63"/>
        <rFont val="宋体"/>
        <family val="0"/>
      </rPr>
      <t>罚没收入</t>
    </r>
  </si>
  <si>
    <r>
      <rPr>
        <sz val="11"/>
        <color indexed="63"/>
        <rFont val="宋体"/>
        <family val="0"/>
      </rPr>
      <t xml:space="preserve">    </t>
    </r>
    <r>
      <rPr>
        <sz val="11"/>
        <color indexed="63"/>
        <rFont val="宋体"/>
        <family val="0"/>
      </rPr>
      <t>国有资本经营收入</t>
    </r>
  </si>
  <si>
    <r>
      <rPr>
        <sz val="11"/>
        <color indexed="63"/>
        <rFont val="宋体"/>
        <family val="0"/>
      </rPr>
      <t xml:space="preserve">    </t>
    </r>
    <r>
      <rPr>
        <sz val="11"/>
        <color indexed="63"/>
        <rFont val="宋体"/>
        <family val="0"/>
      </rPr>
      <t>国有资源（资产）有偿使用收入</t>
    </r>
  </si>
  <si>
    <t xml:space="preserve">    政府住房基金收入</t>
  </si>
  <si>
    <r>
      <rPr>
        <sz val="11"/>
        <color indexed="63"/>
        <rFont val="宋体"/>
        <family val="0"/>
      </rPr>
      <t xml:space="preserve">    </t>
    </r>
    <r>
      <rPr>
        <sz val="11"/>
        <color indexed="63"/>
        <rFont val="宋体"/>
        <family val="0"/>
      </rPr>
      <t>其他收入</t>
    </r>
  </si>
  <si>
    <t>备注：县本级一般公共预算财力合计（B61行）=B1+B2+B56+B57+B58+B59+B60；一般公共预算财力总计（B80行）=B61+B62</t>
  </si>
  <si>
    <t xml:space="preserve">     县本级一般公共预算支出合计（D61行）=D1+D2+D56+D57+D58+D59+D60；一般公共预算支出总计（D80行）=D61+D62</t>
  </si>
  <si>
    <r>
      <t>附表</t>
    </r>
    <r>
      <rPr>
        <sz val="11"/>
        <rFont val="Times New Roman"/>
        <family val="1"/>
      </rPr>
      <t>1-2</t>
    </r>
  </si>
  <si>
    <t>一般公共预算支出表</t>
  </si>
  <si>
    <r>
      <rPr>
        <sz val="11"/>
        <rFont val="方正仿宋_GBK"/>
        <family val="0"/>
      </rPr>
      <t>单位：万元</t>
    </r>
  </si>
  <si>
    <t>项目</t>
  </si>
  <si>
    <r>
      <rPr>
        <b/>
        <sz val="11"/>
        <rFont val="方正书宋_GBK"/>
        <family val="0"/>
      </rPr>
      <t>预算数</t>
    </r>
  </si>
  <si>
    <t>一、本级支出</t>
  </si>
  <si>
    <t>一般公共服务</t>
  </si>
  <si>
    <t>国防支出</t>
  </si>
  <si>
    <t>公共安全</t>
  </si>
  <si>
    <t>教育</t>
  </si>
  <si>
    <t>科学技术</t>
  </si>
  <si>
    <t>文化旅游体育与传媒</t>
  </si>
  <si>
    <t>社会保障和就业</t>
  </si>
  <si>
    <t>卫生健康</t>
  </si>
  <si>
    <t>节能环保</t>
  </si>
  <si>
    <t>城乡社区</t>
  </si>
  <si>
    <t>农林水</t>
  </si>
  <si>
    <t>交通运输</t>
  </si>
  <si>
    <t>资源勘探信息等</t>
  </si>
  <si>
    <t>金融</t>
  </si>
  <si>
    <t>自然资源海洋气象等</t>
  </si>
  <si>
    <t>住房保障</t>
  </si>
  <si>
    <t>粮油物资储备</t>
  </si>
  <si>
    <t>灾害防治及应急管理</t>
  </si>
  <si>
    <t>预备费</t>
  </si>
  <si>
    <t>债务还本支出</t>
  </si>
  <si>
    <t>债务付息支出</t>
  </si>
  <si>
    <t>债务发行费用支出</t>
  </si>
  <si>
    <t>二、对下税收返还和转移支付</t>
  </si>
  <si>
    <t>税收返还</t>
  </si>
  <si>
    <t>转移支付</t>
  </si>
  <si>
    <t>一般性转移支付</t>
  </si>
  <si>
    <t>专项转移支付</t>
  </si>
  <si>
    <t>合计</t>
  </si>
  <si>
    <r>
      <t>附表</t>
    </r>
    <r>
      <rPr>
        <sz val="11"/>
        <rFont val="Times New Roman"/>
        <family val="1"/>
      </rPr>
      <t>1-3</t>
    </r>
  </si>
  <si>
    <t>一般公共预算本级支出表</t>
  </si>
  <si>
    <t>支出功能分类科目编码（类款项）</t>
  </si>
  <si>
    <r>
      <rPr>
        <b/>
        <sz val="11"/>
        <rFont val="方正书宋_GBK"/>
        <family val="0"/>
      </rPr>
      <t>科目名称</t>
    </r>
  </si>
  <si>
    <t/>
  </si>
  <si>
    <t>总计</t>
  </si>
  <si>
    <t>201</t>
  </si>
  <si>
    <t>一般公共服务支出</t>
  </si>
  <si>
    <t>20101</t>
  </si>
  <si>
    <t>人大事务</t>
  </si>
  <si>
    <t>2010101</t>
  </si>
  <si>
    <t>行政运行</t>
  </si>
  <si>
    <t>2010102</t>
  </si>
  <si>
    <t>一般行政管理事务</t>
  </si>
  <si>
    <t>2010104</t>
  </si>
  <si>
    <t>人大会议</t>
  </si>
  <si>
    <t>2010106</t>
  </si>
  <si>
    <t>人大监督</t>
  </si>
  <si>
    <t>2010107</t>
  </si>
  <si>
    <t>人大代表履职能力提升</t>
  </si>
  <si>
    <t>2010108</t>
  </si>
  <si>
    <t>代表工作</t>
  </si>
  <si>
    <t>2010150</t>
  </si>
  <si>
    <t>事业运行</t>
  </si>
  <si>
    <t>20102</t>
  </si>
  <si>
    <t>政协事务</t>
  </si>
  <si>
    <t>2010201</t>
  </si>
  <si>
    <t>2010204</t>
  </si>
  <si>
    <t>政协会议</t>
  </si>
  <si>
    <t>2010206</t>
  </si>
  <si>
    <t>参政议政</t>
  </si>
  <si>
    <t>2010250</t>
  </si>
  <si>
    <t>2010299</t>
  </si>
  <si>
    <t>其他政协事务支出</t>
  </si>
  <si>
    <t>20103</t>
  </si>
  <si>
    <t>政府办公厅（室）及相关机构事务</t>
  </si>
  <si>
    <t>2010301</t>
  </si>
  <si>
    <t>2010302</t>
  </si>
  <si>
    <t>2010306</t>
  </si>
  <si>
    <t>政务公开审批</t>
  </si>
  <si>
    <t>2010308</t>
  </si>
  <si>
    <t>信访事务</t>
  </si>
  <si>
    <t>2010350</t>
  </si>
  <si>
    <t>20104</t>
  </si>
  <si>
    <t>发展与改革事务</t>
  </si>
  <si>
    <t>2010401</t>
  </si>
  <si>
    <t>2010450</t>
  </si>
  <si>
    <t>2010499</t>
  </si>
  <si>
    <t>其他发展与改革事务支出</t>
  </si>
  <si>
    <t>20105</t>
  </si>
  <si>
    <t>统计信息事务</t>
  </si>
  <si>
    <t>2010501</t>
  </si>
  <si>
    <t>2010505</t>
  </si>
  <si>
    <t>专项统计业务</t>
  </si>
  <si>
    <t>2010507</t>
  </si>
  <si>
    <t>专项普查活动</t>
  </si>
  <si>
    <t>2010508</t>
  </si>
  <si>
    <t>统计抽样调查</t>
  </si>
  <si>
    <t>2010550</t>
  </si>
  <si>
    <t>20106</t>
  </si>
  <si>
    <t>财政事务</t>
  </si>
  <si>
    <t>2010601</t>
  </si>
  <si>
    <t>2010650</t>
  </si>
  <si>
    <t>2010699</t>
  </si>
  <si>
    <t>其他财政事务支出</t>
  </si>
  <si>
    <t>20107</t>
  </si>
  <si>
    <t>税收事务</t>
  </si>
  <si>
    <t>2010701</t>
  </si>
  <si>
    <t>20108</t>
  </si>
  <si>
    <t>审计事务</t>
  </si>
  <si>
    <t>2010801</t>
  </si>
  <si>
    <t>2010804</t>
  </si>
  <si>
    <t>审计业务</t>
  </si>
  <si>
    <t>2010850</t>
  </si>
  <si>
    <t>20111</t>
  </si>
  <si>
    <t>纪检监察事务</t>
  </si>
  <si>
    <t>2011101</t>
  </si>
  <si>
    <t>2011150</t>
  </si>
  <si>
    <t>20113</t>
  </si>
  <si>
    <t>商贸事务</t>
  </si>
  <si>
    <t>2011301</t>
  </si>
  <si>
    <t>2011302</t>
  </si>
  <si>
    <t>2011308</t>
  </si>
  <si>
    <t>招商引资</t>
  </si>
  <si>
    <t>2011350</t>
  </si>
  <si>
    <t>其他商贸事务支出</t>
  </si>
  <si>
    <t>20126</t>
  </si>
  <si>
    <t>档案事务</t>
  </si>
  <si>
    <t>2012601</t>
  </si>
  <si>
    <t>2012604</t>
  </si>
  <si>
    <t>档案馆</t>
  </si>
  <si>
    <t>2012699</t>
  </si>
  <si>
    <t>其他档案事务支出</t>
  </si>
  <si>
    <t>20128</t>
  </si>
  <si>
    <t>民主党派及工商联事务</t>
  </si>
  <si>
    <t>2012801</t>
  </si>
  <si>
    <t>20129</t>
  </si>
  <si>
    <t>群众团体事务</t>
  </si>
  <si>
    <t>2012901</t>
  </si>
  <si>
    <t>2012902</t>
  </si>
  <si>
    <t>2012950</t>
  </si>
  <si>
    <t>20131</t>
  </si>
  <si>
    <t>党委办公厅（室）及相关机构事务</t>
  </si>
  <si>
    <t>2013101</t>
  </si>
  <si>
    <t>2013102</t>
  </si>
  <si>
    <t>2013150</t>
  </si>
  <si>
    <t>20132</t>
  </si>
  <si>
    <t>组织事务</t>
  </si>
  <si>
    <t>2013201</t>
  </si>
  <si>
    <t>2013202</t>
  </si>
  <si>
    <t>2013250</t>
  </si>
  <si>
    <t>20133</t>
  </si>
  <si>
    <t>宣传事务</t>
  </si>
  <si>
    <t>2013301</t>
  </si>
  <si>
    <t>2013304</t>
  </si>
  <si>
    <t>宣传管理</t>
  </si>
  <si>
    <t>2013350</t>
  </si>
  <si>
    <t>2013399</t>
  </si>
  <si>
    <t>其他宣传事务支出</t>
  </si>
  <si>
    <t>20134</t>
  </si>
  <si>
    <t>统战事务</t>
  </si>
  <si>
    <t>2013401</t>
  </si>
  <si>
    <t>2013402</t>
  </si>
  <si>
    <t>2013404</t>
  </si>
  <si>
    <t>宗教事务</t>
  </si>
  <si>
    <t>2013450</t>
  </si>
  <si>
    <t>20136</t>
  </si>
  <si>
    <t>其他共产党事务</t>
  </si>
  <si>
    <t>2013601</t>
  </si>
  <si>
    <t>2013602</t>
  </si>
  <si>
    <t>2013650</t>
  </si>
  <si>
    <t>20137</t>
  </si>
  <si>
    <t>网信事务</t>
  </si>
  <si>
    <t>2013701</t>
  </si>
  <si>
    <t>20138</t>
  </si>
  <si>
    <t>市场监督管理事务</t>
  </si>
  <si>
    <t>2013801</t>
  </si>
  <si>
    <t>2013802</t>
  </si>
  <si>
    <t>2013850</t>
  </si>
  <si>
    <t>2013899</t>
  </si>
  <si>
    <t>其他市场监督管理事务</t>
  </si>
  <si>
    <t>203</t>
  </si>
  <si>
    <t>国防</t>
  </si>
  <si>
    <t>20306</t>
  </si>
  <si>
    <t>国防动员</t>
  </si>
  <si>
    <t>2030603</t>
  </si>
  <si>
    <t>人民防空</t>
  </si>
  <si>
    <t>204</t>
  </si>
  <si>
    <t xml:space="preserve">公共安全 </t>
  </si>
  <si>
    <t>20401</t>
  </si>
  <si>
    <t>武装警察部队</t>
  </si>
  <si>
    <t>2040101</t>
  </si>
  <si>
    <t>2040199</t>
  </si>
  <si>
    <t>其他武装警察部队</t>
  </si>
  <si>
    <t>20402</t>
  </si>
  <si>
    <t>公安</t>
  </si>
  <si>
    <t>2040201</t>
  </si>
  <si>
    <t>2040202</t>
  </si>
  <si>
    <t>2040250</t>
  </si>
  <si>
    <t>执法办案</t>
  </si>
  <si>
    <t>其他公安支出</t>
  </si>
  <si>
    <t>20404</t>
  </si>
  <si>
    <t>检察</t>
  </si>
  <si>
    <t>2040401</t>
  </si>
  <si>
    <t>2040402</t>
  </si>
  <si>
    <t>2040450</t>
  </si>
  <si>
    <t>20405</t>
  </si>
  <si>
    <t>法院</t>
  </si>
  <si>
    <t>2040501</t>
  </si>
  <si>
    <t>2040502</t>
  </si>
  <si>
    <t>2040550</t>
  </si>
  <si>
    <t>20406</t>
  </si>
  <si>
    <t>司法</t>
  </si>
  <si>
    <t>2040601</t>
  </si>
  <si>
    <t>2040602</t>
  </si>
  <si>
    <t>205</t>
  </si>
  <si>
    <t>20501</t>
  </si>
  <si>
    <t>教育管理事务</t>
  </si>
  <si>
    <t>2050101</t>
  </si>
  <si>
    <t>2050102</t>
  </si>
  <si>
    <t>2050199</t>
  </si>
  <si>
    <t>其他教育管理事务</t>
  </si>
  <si>
    <t>20502</t>
  </si>
  <si>
    <t>普通教育</t>
  </si>
  <si>
    <t>2050201</t>
  </si>
  <si>
    <t>学前教育</t>
  </si>
  <si>
    <t>2050202</t>
  </si>
  <si>
    <t>小学教育</t>
  </si>
  <si>
    <t>2050203</t>
  </si>
  <si>
    <t>初中教育</t>
  </si>
  <si>
    <t>2050204</t>
  </si>
  <si>
    <t>高中教育</t>
  </si>
  <si>
    <t>2050299</t>
  </si>
  <si>
    <t>其他普通教育</t>
  </si>
  <si>
    <t>20503</t>
  </si>
  <si>
    <t>职业教育</t>
  </si>
  <si>
    <t>2050302</t>
  </si>
  <si>
    <t>中等职业教育</t>
  </si>
  <si>
    <t>20504</t>
  </si>
  <si>
    <t>成人教育</t>
  </si>
  <si>
    <t>2050499</t>
  </si>
  <si>
    <t>其他成人教育支出</t>
  </si>
  <si>
    <t>20505</t>
  </si>
  <si>
    <t>广播电视教育</t>
  </si>
  <si>
    <t>2050501</t>
  </si>
  <si>
    <t>广播电视学校</t>
  </si>
  <si>
    <t>20507</t>
  </si>
  <si>
    <t>特殊教育</t>
  </si>
  <si>
    <t>2050701</t>
  </si>
  <si>
    <t>特殊学校教育</t>
  </si>
  <si>
    <t>20508</t>
  </si>
  <si>
    <t>进修及培训</t>
  </si>
  <si>
    <t>2050801</t>
  </si>
  <si>
    <t>教师进修</t>
  </si>
  <si>
    <t>2050802</t>
  </si>
  <si>
    <t>干部教育</t>
  </si>
  <si>
    <t>20509</t>
  </si>
  <si>
    <t>教育费附加安排的支出</t>
  </si>
  <si>
    <t>2050901</t>
  </si>
  <si>
    <t>农村中小学校舍建设</t>
  </si>
  <si>
    <t>2050902</t>
  </si>
  <si>
    <t>农村中小学教学设施</t>
  </si>
  <si>
    <t>2050903</t>
  </si>
  <si>
    <t>城市中小学校舍建设</t>
  </si>
  <si>
    <t>2050999</t>
  </si>
  <si>
    <t>其他教育费附加安排的支出</t>
  </si>
  <si>
    <t>206</t>
  </si>
  <si>
    <t>20601</t>
  </si>
  <si>
    <t>科学技术管理事务</t>
  </si>
  <si>
    <t>2060102</t>
  </si>
  <si>
    <t>科技条件与服务</t>
  </si>
  <si>
    <t>其他科技条件与服务支出</t>
  </si>
  <si>
    <t>20607</t>
  </si>
  <si>
    <t>科学技术普及</t>
  </si>
  <si>
    <t>2060701</t>
  </si>
  <si>
    <t>机构运行</t>
  </si>
  <si>
    <t>2060702</t>
  </si>
  <si>
    <t>科普活动</t>
  </si>
  <si>
    <t>207</t>
  </si>
  <si>
    <t>20701</t>
  </si>
  <si>
    <t>文化和旅游</t>
  </si>
  <si>
    <t>2070101</t>
  </si>
  <si>
    <t>2070103</t>
  </si>
  <si>
    <t>机关服务</t>
  </si>
  <si>
    <t>2070104</t>
  </si>
  <si>
    <t>图书馆</t>
  </si>
  <si>
    <t>2070111</t>
  </si>
  <si>
    <t>文化创作与保护</t>
  </si>
  <si>
    <t>2070114</t>
  </si>
  <si>
    <t>文化和旅游管理事务</t>
  </si>
  <si>
    <t>2070199</t>
  </si>
  <si>
    <t>其他文化和旅游支出</t>
  </si>
  <si>
    <t>20702</t>
  </si>
  <si>
    <t>文物</t>
  </si>
  <si>
    <t>2070205</t>
  </si>
  <si>
    <t>博物馆</t>
  </si>
  <si>
    <t>20706</t>
  </si>
  <si>
    <t>新闻出版电影</t>
  </si>
  <si>
    <t>2070602</t>
  </si>
  <si>
    <t>2070604</t>
  </si>
  <si>
    <t>新闻通讯</t>
  </si>
  <si>
    <t>2070607</t>
  </si>
  <si>
    <t>电影</t>
  </si>
  <si>
    <t>20708</t>
  </si>
  <si>
    <t>广播电视</t>
  </si>
  <si>
    <t>2070801</t>
  </si>
  <si>
    <t>2070808</t>
  </si>
  <si>
    <t>广播电视事务</t>
  </si>
  <si>
    <t>20799</t>
  </si>
  <si>
    <t>其他文化旅游体育与传媒</t>
  </si>
  <si>
    <t>2079903</t>
  </si>
  <si>
    <t>文化产业发展专项</t>
  </si>
  <si>
    <t>208</t>
  </si>
  <si>
    <t>20801</t>
  </si>
  <si>
    <t>人力资源和社会保障管理事务</t>
  </si>
  <si>
    <t>2080101</t>
  </si>
  <si>
    <t>2080109</t>
  </si>
  <si>
    <t>社会保险经办机构</t>
  </si>
  <si>
    <t>2080111</t>
  </si>
  <si>
    <t>公共就业服务和职业技能鉴定机构</t>
  </si>
  <si>
    <t>2080150</t>
  </si>
  <si>
    <t>2080199</t>
  </si>
  <si>
    <t>其他人力资源和社会保障管理事务</t>
  </si>
  <si>
    <t>20802</t>
  </si>
  <si>
    <t>民政管理事务</t>
  </si>
  <si>
    <t>2080201</t>
  </si>
  <si>
    <t>2080207</t>
  </si>
  <si>
    <t>行政区划和地名管理</t>
  </si>
  <si>
    <t>2080208</t>
  </si>
  <si>
    <t>基层政权建设和社区治理</t>
  </si>
  <si>
    <t>2080299</t>
  </si>
  <si>
    <t>其他民政管理事务</t>
  </si>
  <si>
    <t>20805</t>
  </si>
  <si>
    <t>行政事业单位养老</t>
  </si>
  <si>
    <t>2080505</t>
  </si>
  <si>
    <t>机关事业单位基本养老保险缴费</t>
  </si>
  <si>
    <t>2080506</t>
  </si>
  <si>
    <t>机关事业单位职业年金缴费</t>
  </si>
  <si>
    <t>20808</t>
  </si>
  <si>
    <t>抚恤</t>
  </si>
  <si>
    <t>2080801</t>
  </si>
  <si>
    <t>死亡抚恤</t>
  </si>
  <si>
    <t>2080802</t>
  </si>
  <si>
    <t>伤残抚恤</t>
  </si>
  <si>
    <t>2080803</t>
  </si>
  <si>
    <t>在乡复员、退伍军人生活补助</t>
  </si>
  <si>
    <t>2080805</t>
  </si>
  <si>
    <t>义务兵优待</t>
  </si>
  <si>
    <t>农村籍退役士兵老年生活补助</t>
  </si>
  <si>
    <t>光荣院</t>
  </si>
  <si>
    <t>烈士纪念设施管理维护</t>
  </si>
  <si>
    <t>2080899</t>
  </si>
  <si>
    <t>其他优抚支出</t>
  </si>
  <si>
    <t>20809</t>
  </si>
  <si>
    <t>退役安置</t>
  </si>
  <si>
    <t>2080901</t>
  </si>
  <si>
    <t>退役士兵安置</t>
  </si>
  <si>
    <t>2080902</t>
  </si>
  <si>
    <t>军队移交政府的离退休人员安置</t>
  </si>
  <si>
    <t>2080903</t>
  </si>
  <si>
    <t>军队移交政府离退休干部管理机构</t>
  </si>
  <si>
    <t>退役士兵管理教育</t>
  </si>
  <si>
    <t>2080999</t>
  </si>
  <si>
    <t>其他退役安置支出</t>
  </si>
  <si>
    <t>20810</t>
  </si>
  <si>
    <t>社会福利</t>
  </si>
  <si>
    <t>2081001</t>
  </si>
  <si>
    <t>儿童福利</t>
  </si>
  <si>
    <t>2081002</t>
  </si>
  <si>
    <t>老年福利</t>
  </si>
  <si>
    <t>2081004</t>
  </si>
  <si>
    <t>殡葬</t>
  </si>
  <si>
    <t>2081005</t>
  </si>
  <si>
    <t>社会福利事业单位</t>
  </si>
  <si>
    <t>20811</t>
  </si>
  <si>
    <t>残疾人事业</t>
  </si>
  <si>
    <t>2081101</t>
  </si>
  <si>
    <t>2081107</t>
  </si>
  <si>
    <t>残疾人生活和护理补贴</t>
  </si>
  <si>
    <t>2081199</t>
  </si>
  <si>
    <t>其他残疾人事业支出</t>
  </si>
  <si>
    <t>20816</t>
  </si>
  <si>
    <t>红十字事业</t>
  </si>
  <si>
    <t>2081601</t>
  </si>
  <si>
    <t>20819</t>
  </si>
  <si>
    <t>最低生活保障</t>
  </si>
  <si>
    <t>2081901</t>
  </si>
  <si>
    <t>城市最低生活保障金</t>
  </si>
  <si>
    <t>2081902</t>
  </si>
  <si>
    <t>农村最低生活保障金</t>
  </si>
  <si>
    <t>临时救助</t>
  </si>
  <si>
    <t>51.1</t>
  </si>
  <si>
    <t>流浪乞讨人员救助</t>
  </si>
  <si>
    <t>20821</t>
  </si>
  <si>
    <t>特困人员救助供养</t>
  </si>
  <si>
    <t>2082101</t>
  </si>
  <si>
    <t>城市特困人员救助供养</t>
  </si>
  <si>
    <t>2082102</t>
  </si>
  <si>
    <t>农村特困人员救助供养</t>
  </si>
  <si>
    <t>20825</t>
  </si>
  <si>
    <t>其他生活救助</t>
  </si>
  <si>
    <t>其他城市生活救助</t>
  </si>
  <si>
    <t>2082502</t>
  </si>
  <si>
    <t>其他农村生活救助</t>
  </si>
  <si>
    <t>20828</t>
  </si>
  <si>
    <t>退役军人管理事务</t>
  </si>
  <si>
    <t>2082801</t>
  </si>
  <si>
    <t>2082802</t>
  </si>
  <si>
    <t>2082804</t>
  </si>
  <si>
    <t>拥军优属</t>
  </si>
  <si>
    <t>2082850</t>
  </si>
  <si>
    <t>其他退役军人事务管理支出</t>
  </si>
  <si>
    <t>210</t>
  </si>
  <si>
    <t>21001</t>
  </si>
  <si>
    <t>卫生健康管理事务</t>
  </si>
  <si>
    <t>2100101</t>
  </si>
  <si>
    <t>2100199</t>
  </si>
  <si>
    <t>其他卫生健康管理事务</t>
  </si>
  <si>
    <t>21002</t>
  </si>
  <si>
    <t>公立医院</t>
  </si>
  <si>
    <t>2100201</t>
  </si>
  <si>
    <t>综合医院</t>
  </si>
  <si>
    <t>中医（民族）医院</t>
  </si>
  <si>
    <t>21003</t>
  </si>
  <si>
    <t>基层医疗卫生机构</t>
  </si>
  <si>
    <t>2100302</t>
  </si>
  <si>
    <t>乡镇卫生院</t>
  </si>
  <si>
    <t>2100399</t>
  </si>
  <si>
    <t>其他基层医疗卫生机构</t>
  </si>
  <si>
    <t>21004</t>
  </si>
  <si>
    <t>公共卫生</t>
  </si>
  <si>
    <t>2100401</t>
  </si>
  <si>
    <t>疾病预防控制机构</t>
  </si>
  <si>
    <t>2100402</t>
  </si>
  <si>
    <t>卫生监督机构</t>
  </si>
  <si>
    <t>2100403</t>
  </si>
  <si>
    <t>妇幼保健机构</t>
  </si>
  <si>
    <t>2100408</t>
  </si>
  <si>
    <t>基本公共卫生服务</t>
  </si>
  <si>
    <t>重大公共卫生服务</t>
  </si>
  <si>
    <t>2100410</t>
  </si>
  <si>
    <t>突发公共卫生事件应急处理</t>
  </si>
  <si>
    <t>2100499</t>
  </si>
  <si>
    <t>其他公共卫生</t>
  </si>
  <si>
    <t>21007</t>
  </si>
  <si>
    <t>计划生育事务</t>
  </si>
  <si>
    <t>2100717</t>
  </si>
  <si>
    <t>计划生育服务</t>
  </si>
  <si>
    <t>21011</t>
  </si>
  <si>
    <t>行政事业单位医疗</t>
  </si>
  <si>
    <t>2101101</t>
  </si>
  <si>
    <t>行政单位医疗</t>
  </si>
  <si>
    <t>2101102</t>
  </si>
  <si>
    <t>事业单位医疗</t>
  </si>
  <si>
    <t>21012</t>
  </si>
  <si>
    <t>财政对基本医疗保险基金的补助</t>
  </si>
  <si>
    <t>2101202</t>
  </si>
  <si>
    <t>财政对城乡居民基本医疗保险基金的补助</t>
  </si>
  <si>
    <t>2101299</t>
  </si>
  <si>
    <t>财政对其他基本医疗保险基金的补助</t>
  </si>
  <si>
    <t>21014</t>
  </si>
  <si>
    <t>优抚对象医疗</t>
  </si>
  <si>
    <t>2101401</t>
  </si>
  <si>
    <t>优抚对象医疗补助</t>
  </si>
  <si>
    <t>21015</t>
  </si>
  <si>
    <t>医疗保障管理事务</t>
  </si>
  <si>
    <t>2101501</t>
  </si>
  <si>
    <t>其他医疗保障管理事务支出</t>
  </si>
  <si>
    <t>211</t>
  </si>
  <si>
    <t>21101</t>
  </si>
  <si>
    <t>环境保护管理事务</t>
  </si>
  <si>
    <t>2110199</t>
  </si>
  <si>
    <t>其他环境保护管理事务</t>
  </si>
  <si>
    <t>21103</t>
  </si>
  <si>
    <t>污染防治</t>
  </si>
  <si>
    <t>2110301</t>
  </si>
  <si>
    <t>大气</t>
  </si>
  <si>
    <t>2110302</t>
  </si>
  <si>
    <t>水体</t>
  </si>
  <si>
    <t>2110399</t>
  </si>
  <si>
    <t>其他污染防治支出</t>
  </si>
  <si>
    <t>212</t>
  </si>
  <si>
    <t>21201</t>
  </si>
  <si>
    <t>城乡社区管理事务</t>
  </si>
  <si>
    <t>2120101</t>
  </si>
  <si>
    <t>2120104</t>
  </si>
  <si>
    <t>城管执法</t>
  </si>
  <si>
    <t>2120199</t>
  </si>
  <si>
    <t>其他城乡社区管理事务</t>
  </si>
  <si>
    <t>城乡社区规划与管理</t>
  </si>
  <si>
    <t>21203</t>
  </si>
  <si>
    <t>城乡社区公共设施</t>
  </si>
  <si>
    <t>2120303</t>
  </si>
  <si>
    <t>小城镇基础设施建设</t>
  </si>
  <si>
    <t>21205</t>
  </si>
  <si>
    <t>城乡社区环境卫生</t>
  </si>
  <si>
    <t>2120501</t>
  </si>
  <si>
    <t>213</t>
  </si>
  <si>
    <t>21301</t>
  </si>
  <si>
    <t>农业农村</t>
  </si>
  <si>
    <t>2130101</t>
  </si>
  <si>
    <t>2130104</t>
  </si>
  <si>
    <t>2130106</t>
  </si>
  <si>
    <t>科技转化与推广服务</t>
  </si>
  <si>
    <t>2130108</t>
  </si>
  <si>
    <t>病虫害控制</t>
  </si>
  <si>
    <t>2130109</t>
  </si>
  <si>
    <t>农产品质量安全</t>
  </si>
  <si>
    <t>2130110</t>
  </si>
  <si>
    <t>执法监管</t>
  </si>
  <si>
    <t>农业生产发展</t>
  </si>
  <si>
    <t>2130125</t>
  </si>
  <si>
    <t>农产品加工与促销</t>
  </si>
  <si>
    <t>渔业发展</t>
  </si>
  <si>
    <t>21302</t>
  </si>
  <si>
    <t>林业和草原</t>
  </si>
  <si>
    <t>森林资源培育</t>
  </si>
  <si>
    <t>2130207</t>
  </si>
  <si>
    <t>森林资源管理</t>
  </si>
  <si>
    <t>2130211</t>
  </si>
  <si>
    <t>动植物保护</t>
  </si>
  <si>
    <t>2130234</t>
  </si>
  <si>
    <t>林业草原防灾减灾</t>
  </si>
  <si>
    <t>21303</t>
  </si>
  <si>
    <t>水利</t>
  </si>
  <si>
    <t>2130301</t>
  </si>
  <si>
    <t>水利行业业务管理</t>
  </si>
  <si>
    <t>2130306</t>
  </si>
  <si>
    <t>水利工程运行与维护</t>
  </si>
  <si>
    <t>2130308</t>
  </si>
  <si>
    <t>水利前期工作</t>
  </si>
  <si>
    <t>2130311</t>
  </si>
  <si>
    <t>水资源节约管理与保护</t>
  </si>
  <si>
    <t>2130314</t>
  </si>
  <si>
    <t>防汛</t>
  </si>
  <si>
    <t>水利建设征地及移民</t>
  </si>
  <si>
    <t>2130399</t>
  </si>
  <si>
    <t>其他水利</t>
  </si>
  <si>
    <t>21305</t>
  </si>
  <si>
    <t>扶贫</t>
  </si>
  <si>
    <t>2130599</t>
  </si>
  <si>
    <t>其他扶贫</t>
  </si>
  <si>
    <t>21307</t>
  </si>
  <si>
    <t>农村综合改革</t>
  </si>
  <si>
    <t>2130705</t>
  </si>
  <si>
    <t>对村民委员会和村党支部的补助</t>
  </si>
  <si>
    <t>21308</t>
  </si>
  <si>
    <t>普惠金融发展支出</t>
  </si>
  <si>
    <t>2130803</t>
  </si>
  <si>
    <t>农业保险保费补贴</t>
  </si>
  <si>
    <t>2130804</t>
  </si>
  <si>
    <t>创业担保贷款贴息</t>
  </si>
  <si>
    <t>214</t>
  </si>
  <si>
    <t>21401</t>
  </si>
  <si>
    <t>公路水路运输</t>
  </si>
  <si>
    <t>2140101</t>
  </si>
  <si>
    <t>2140102</t>
  </si>
  <si>
    <t>2140106</t>
  </si>
  <si>
    <t>公路养护</t>
  </si>
  <si>
    <t>2140199</t>
  </si>
  <si>
    <t>其他公路水路运输</t>
  </si>
  <si>
    <t>215</t>
  </si>
  <si>
    <t>资源勘探工业信息等</t>
  </si>
  <si>
    <t>21505</t>
  </si>
  <si>
    <t>工业和信息产业监管</t>
  </si>
  <si>
    <t>2150501</t>
  </si>
  <si>
    <t>2150599</t>
  </si>
  <si>
    <t>其他工业和信息产业监管</t>
  </si>
  <si>
    <t>220</t>
  </si>
  <si>
    <t>22001</t>
  </si>
  <si>
    <t>自然资源事务</t>
  </si>
  <si>
    <t>2200101</t>
  </si>
  <si>
    <t>2200104</t>
  </si>
  <si>
    <t>自然资源规划及管理</t>
  </si>
  <si>
    <t>地质勘查与矿产资源管理</t>
  </si>
  <si>
    <t>2200150</t>
  </si>
  <si>
    <t>22005</t>
  </si>
  <si>
    <t>气象事务</t>
  </si>
  <si>
    <t>2200509</t>
  </si>
  <si>
    <t>气象服务</t>
  </si>
  <si>
    <t>221</t>
  </si>
  <si>
    <t>22101</t>
  </si>
  <si>
    <t>保障性安居工程</t>
  </si>
  <si>
    <t>2210105</t>
  </si>
  <si>
    <t>农村危房改造</t>
  </si>
  <si>
    <t>2210106</t>
  </si>
  <si>
    <t>公共租赁住房</t>
  </si>
  <si>
    <t>22102</t>
  </si>
  <si>
    <t>住房改革</t>
  </si>
  <si>
    <t>2210201</t>
  </si>
  <si>
    <t>住房公积金</t>
  </si>
  <si>
    <t>222</t>
  </si>
  <si>
    <t>粮油储备</t>
  </si>
  <si>
    <t>储备粮油补贴</t>
  </si>
  <si>
    <t>储备粮（油）库建设</t>
  </si>
  <si>
    <t>224</t>
  </si>
  <si>
    <t>22401</t>
  </si>
  <si>
    <t>应急管理事务</t>
  </si>
  <si>
    <t>2240101</t>
  </si>
  <si>
    <t>2240106</t>
  </si>
  <si>
    <t>安全监管</t>
  </si>
  <si>
    <t>应急救援</t>
  </si>
  <si>
    <t>应急管理</t>
  </si>
  <si>
    <t>22402</t>
  </si>
  <si>
    <t>消防事务</t>
  </si>
  <si>
    <t>2240201</t>
  </si>
  <si>
    <t>2240204</t>
  </si>
  <si>
    <t>消防应急救援</t>
  </si>
  <si>
    <t>22405</t>
  </si>
  <si>
    <t>地震事务</t>
  </si>
  <si>
    <t>地震监测</t>
  </si>
  <si>
    <t>其他自然灾害救灾及恢复重建支出</t>
  </si>
  <si>
    <t>227</t>
  </si>
  <si>
    <t>231</t>
  </si>
  <si>
    <t>债务还本</t>
  </si>
  <si>
    <t>23103</t>
  </si>
  <si>
    <t>地方政府一般债务还本</t>
  </si>
  <si>
    <t>2310301</t>
  </si>
  <si>
    <t>232</t>
  </si>
  <si>
    <t>债务付息</t>
  </si>
  <si>
    <t>23203</t>
  </si>
  <si>
    <t>地方政府一般债务付息</t>
  </si>
  <si>
    <t>2320301</t>
  </si>
  <si>
    <t>地方政府一般债券付息</t>
  </si>
  <si>
    <t>233</t>
  </si>
  <si>
    <t>债务发行费用</t>
  </si>
  <si>
    <t>23303</t>
  </si>
  <si>
    <t>地方政府一般债券发行费用</t>
  </si>
  <si>
    <r>
      <t>附表</t>
    </r>
    <r>
      <rPr>
        <sz val="11"/>
        <rFont val="Times New Roman"/>
        <family val="1"/>
      </rPr>
      <t>1-4</t>
    </r>
  </si>
  <si>
    <t>一般公共预算本级基本支出表</t>
  </si>
  <si>
    <t>政府预算支出经济分类科目编码（类款）</t>
  </si>
  <si>
    <t>501</t>
  </si>
  <si>
    <t>机关工资福利支出</t>
  </si>
  <si>
    <t>50101</t>
  </si>
  <si>
    <t>工资奖金津补贴</t>
  </si>
  <si>
    <t>50102</t>
  </si>
  <si>
    <t>社会保险缴费</t>
  </si>
  <si>
    <t>50103</t>
  </si>
  <si>
    <t>50199</t>
  </si>
  <si>
    <t>其他工资福利支出</t>
  </si>
  <si>
    <t>502</t>
  </si>
  <si>
    <t>机关商品和服务支出</t>
  </si>
  <si>
    <t>50201</t>
  </si>
  <si>
    <t>办公经费</t>
  </si>
  <si>
    <t>50202</t>
  </si>
  <si>
    <t>会议费</t>
  </si>
  <si>
    <t>50203</t>
  </si>
  <si>
    <t>培训费</t>
  </si>
  <si>
    <t>50204</t>
  </si>
  <si>
    <t>专用材料购置费</t>
  </si>
  <si>
    <t>50205</t>
  </si>
  <si>
    <t>委托业务费</t>
  </si>
  <si>
    <t>50206</t>
  </si>
  <si>
    <t>公务接待费</t>
  </si>
  <si>
    <t>50207</t>
  </si>
  <si>
    <t>因公出国（境）费</t>
  </si>
  <si>
    <t>50208</t>
  </si>
  <si>
    <t>公务用车运行维护费</t>
  </si>
  <si>
    <t>50209</t>
  </si>
  <si>
    <t>维修（护）费</t>
  </si>
  <si>
    <t>50299</t>
  </si>
  <si>
    <t>其他商品和服务支出</t>
  </si>
  <si>
    <t>503</t>
  </si>
  <si>
    <t>机关资本性支出（一）</t>
  </si>
  <si>
    <t>50306</t>
  </si>
  <si>
    <t>设备购置</t>
  </si>
  <si>
    <t>505</t>
  </si>
  <si>
    <t>对事业单位经常性补贴</t>
  </si>
  <si>
    <t>50501</t>
  </si>
  <si>
    <t>工资福利支出</t>
  </si>
  <si>
    <t>50502</t>
  </si>
  <si>
    <t>商品和服务支出</t>
  </si>
  <si>
    <t>506</t>
  </si>
  <si>
    <t>对事业单位资本性补助</t>
  </si>
  <si>
    <t>50601</t>
  </si>
  <si>
    <t>资本性支出（一）</t>
  </si>
  <si>
    <t>509</t>
  </si>
  <si>
    <t>对个人和家庭的补助</t>
  </si>
  <si>
    <t>50901</t>
  </si>
  <si>
    <t>社会福利和救助</t>
  </si>
  <si>
    <t>50902</t>
  </si>
  <si>
    <t>助学金</t>
  </si>
  <si>
    <t>50999</t>
  </si>
  <si>
    <t>其他对个人和家庭补助</t>
  </si>
  <si>
    <r>
      <t>附表</t>
    </r>
    <r>
      <rPr>
        <sz val="11"/>
        <rFont val="Times New Roman"/>
        <family val="1"/>
      </rPr>
      <t>1-5</t>
    </r>
  </si>
  <si>
    <t>一般公共预算税收返还、一般性和专项转移支付分地区
安排情况表</t>
  </si>
  <si>
    <r>
      <rPr>
        <sz val="10.5"/>
        <rFont val="方正仿宋_GBK"/>
        <family val="0"/>
      </rPr>
      <t>单位：万元</t>
    </r>
  </si>
  <si>
    <t>地区名称</t>
  </si>
  <si>
    <r>
      <rPr>
        <b/>
        <sz val="11"/>
        <rFont val="方正书宋_GBK"/>
        <family val="0"/>
      </rPr>
      <t>税收返还</t>
    </r>
  </si>
  <si>
    <r>
      <rPr>
        <b/>
        <sz val="11"/>
        <rFont val="方正书宋_GBK"/>
        <family val="0"/>
      </rPr>
      <t>一般性转移支付</t>
    </r>
  </si>
  <si>
    <r>
      <rPr>
        <b/>
        <sz val="9"/>
        <rFont val="方正书宋_GBK"/>
        <family val="0"/>
      </rPr>
      <t>科目编码</t>
    </r>
  </si>
  <si>
    <r>
      <rPr>
        <b/>
        <sz val="9"/>
        <rFont val="方正书宋_GBK"/>
        <family val="0"/>
      </rPr>
      <t>科目（单位）名称</t>
    </r>
  </si>
  <si>
    <r>
      <rPr>
        <b/>
        <sz val="9"/>
        <rFont val="方正书宋_GBK"/>
        <family val="0"/>
      </rPr>
      <t>合计</t>
    </r>
  </si>
  <si>
    <t>滦州市</t>
  </si>
  <si>
    <t>60000</t>
  </si>
  <si>
    <r>
      <rPr>
        <sz val="9"/>
        <rFont val="方正仿宋_GBK"/>
        <family val="0"/>
      </rPr>
      <t>一般公共服务支出类合计</t>
    </r>
  </si>
  <si>
    <r>
      <rPr>
        <b/>
        <sz val="11"/>
        <rFont val="方正仿宋_GBK"/>
        <family val="0"/>
      </rPr>
      <t>合计</t>
    </r>
  </si>
  <si>
    <r>
      <rPr>
        <sz val="9"/>
        <rFont val="宋体"/>
        <family val="0"/>
      </rPr>
      <t>债务付息支出类合计</t>
    </r>
  </si>
  <si>
    <r>
      <rPr>
        <sz val="9"/>
        <rFont val="Times New Roman"/>
        <family val="1"/>
      </rPr>
      <t xml:space="preserve"> </t>
    </r>
    <r>
      <rPr>
        <sz val="9"/>
        <rFont val="宋体"/>
        <family val="0"/>
      </rPr>
      <t>地方政府一般债务付息支出款合计</t>
    </r>
  </si>
  <si>
    <r>
      <rPr>
        <sz val="9"/>
        <rFont val="Times New Roman"/>
        <family val="1"/>
      </rPr>
      <t xml:space="preserve">  </t>
    </r>
    <r>
      <rPr>
        <sz val="9"/>
        <rFont val="宋体"/>
        <family val="0"/>
      </rPr>
      <t>地方政府一般债券付息支出项合计</t>
    </r>
  </si>
  <si>
    <r>
      <t>附表</t>
    </r>
    <r>
      <rPr>
        <sz val="11"/>
        <rFont val="Times New Roman"/>
        <family val="1"/>
      </rPr>
      <t>1-6</t>
    </r>
  </si>
  <si>
    <t>一般公共预算专项转移支付分项目安排情况表</t>
  </si>
  <si>
    <t>项目名称</t>
  </si>
  <si>
    <t>功能分类</t>
  </si>
  <si>
    <t>河北省财政厅关于提前下达2022年省级妇女之家建设专项资金的通知</t>
  </si>
  <si>
    <t>2012999</t>
  </si>
  <si>
    <t>河北省财政厅关于提前下达2022年困难职工及劳模帮扶救助专项资金的通知</t>
  </si>
  <si>
    <t>河北省财政厅关于提前下达2022年省级少数民族地区补助费的通知</t>
  </si>
  <si>
    <t>2012304</t>
  </si>
  <si>
    <t xml:space="preserve">河北省财政厅关于提前下达2022年中央工商行政管理专项补助经费的通知
</t>
  </si>
  <si>
    <t xml:space="preserve">河北省财政厅关于提前下达2022年市场监管专项补助经费的通知
</t>
  </si>
  <si>
    <t>2013804</t>
  </si>
  <si>
    <t>河北省财政厅关于提前下达2022年度下派选调生到村工作中央财政补助资金的通知</t>
  </si>
  <si>
    <t>2130152</t>
  </si>
  <si>
    <t>河北省财政厅关于补助奖励性性补贴的通知</t>
  </si>
  <si>
    <t>关于提前下达2022年中央大气污染防治资金[用于农村地区清洁取暖任务2020、2021、2022年运行补助]预算的通知</t>
  </si>
  <si>
    <t>河北省财政厅关于提前下达2022年中央车辆购置税收入补助地方资金预算[第一批]的通知</t>
  </si>
  <si>
    <t>2140602</t>
  </si>
  <si>
    <t>河北省财政厅关于提前下达2022年自然灾害救助专项资金预算指标的通知</t>
  </si>
  <si>
    <t>2240703</t>
  </si>
  <si>
    <t>河北省财政厅关于提前下达2022年农村公路建设养护发展专项资金的通知</t>
  </si>
  <si>
    <t>河北省财政厅关于提前下达2022年普通国省干线公路建设养护发展专项资金的通知</t>
  </si>
  <si>
    <t>河北省财政厅 河北省教育厅关于提前下达2022年现代职业教育质量提升计划资金预算的通知</t>
  </si>
  <si>
    <t>2050305</t>
  </si>
  <si>
    <t>河北省财政厅 河北省教育厅关于提前下达2022年中央支持学前教育发展资金预算的通知</t>
  </si>
  <si>
    <t>河北省财政厅 河北省教育厅关于提前下达2022年义务教育薄弱环节改善与能力提升中央补助资金预算的通知</t>
  </si>
  <si>
    <t>河北省财政厅、河北省教育厅关于提前下达2022年特殊教育中央补助资金预算的通知</t>
  </si>
  <si>
    <t>河北省财政厅   河北省教育厅关于提前下达2022年改善普通高中办学条件中央补助资金预算的通知</t>
  </si>
  <si>
    <t>河北省财政厅 河北省教育厅 河北省人力资源和社会保障厅关于提前下达2022年中央学生资助补助经费预算[直达资金]的通知</t>
  </si>
  <si>
    <t>河北省财政厅关于提前下达2022年中央补助地方公共文化服务体系建设专项资金预算的通知</t>
  </si>
  <si>
    <t>河北省财政厅关于提前下达2022年中央补助地方美术馆 公共图书馆 文化馆[站]免费开放补助资金预算的通知</t>
  </si>
  <si>
    <t>2079999</t>
  </si>
  <si>
    <t>河北省财政厅  河北省教育厅关于提前下达2022年支持学前教育发展省级专项资金预算的通知</t>
  </si>
  <si>
    <t>河北省财政厅  河北省教育厅关于提前下达2022年特殊教育省级补助资金预算的通知</t>
  </si>
  <si>
    <t>河北省财政厅关于提前下达2022年省级“三馆一站”免费开放补助资金的通知</t>
  </si>
  <si>
    <t>关于提前下达2022年省级宣传文化[发展]专项资金预算的通知</t>
  </si>
  <si>
    <t>2079902</t>
  </si>
  <si>
    <t>河北省财政厅关于提前下达2022年省级公共文化服务体系建设补助资金的通知</t>
  </si>
  <si>
    <t>河北省财政厅 河北省教育厅关于提前下达2022年省级教师队伍建设专项资金[原民办代课教师教龄补助]预算的通知</t>
  </si>
  <si>
    <t>河北省财政厅 河北省教育厅 河北省人社厅关于提前下达2022年省级现代职业教育发展专项资金预算的通知</t>
  </si>
  <si>
    <t xml:space="preserve">河北省财政厅   河北省教育厅关于提前下达2022年省级普通高中补助资金预算的通知
</t>
  </si>
  <si>
    <t>河北省财政厅  河北省教育厅关于提前下达2022年义务教育薄弱环节改善与能力提升省级补助资金预算的通知</t>
  </si>
  <si>
    <t xml:space="preserve">河北省财政厅  河北省教育厅关于提前下达2022年城乡义务教育省级补助资金预算的通知
</t>
  </si>
  <si>
    <t>河北省财政厅 河北省科学技术厅关于提前下达2022年技术创新引导专项资金预算[第一批]的通知</t>
  </si>
  <si>
    <t>2069999</t>
  </si>
  <si>
    <t>河北省财政厅 河北省科技厅关于提前下达2022年支持市县科技创新和科学普及专项资金预算[第二批]的通知</t>
  </si>
  <si>
    <t>河北省财政厅关于提前下达中央财政农业保险保费补贴2022年预算指标的通知</t>
  </si>
  <si>
    <t>河北省财政厅关于提前下达2022年度省级普惠金融发展专项资金的通知</t>
  </si>
  <si>
    <t>河北省财政厅关于提前下达2022年农业保险保费省级补贴资金预算指标的通知</t>
  </si>
  <si>
    <t>河北省财政厅关于提前下达2022年中央农田建设补助资金的通知</t>
  </si>
  <si>
    <t>2130153</t>
  </si>
  <si>
    <t>河北省财政厅关于提前下达2022年中央大中型水库移民后期扶持资金预算的通知</t>
  </si>
  <si>
    <t>2130321</t>
  </si>
  <si>
    <t>河北省财政厅关于提前下达2022年中央土地指标跨省域调剂收入安排的支出预算的通知</t>
  </si>
  <si>
    <t>2130799</t>
  </si>
  <si>
    <t>河北省财政厅关于提前下达2022年中央水利发展资金预算的通知</t>
  </si>
  <si>
    <t>河北省财政厅关于提前下达2022年农业生产发展资金[用于耕地地力保护]的通知</t>
  </si>
  <si>
    <t>2130122</t>
  </si>
  <si>
    <t>河北省财政厅关于提前下达 2022年中央动物防疫补助经费预算指标的通知</t>
  </si>
  <si>
    <t>河北省财政厅关于提前下达2022年中央农业生产发展资金的通知</t>
  </si>
  <si>
    <t xml:space="preserve">河北省财政厅关于提前下达2022年中央农村综合改革转移支付预算的通知
</t>
  </si>
  <si>
    <t xml:space="preserve">河北省财政厅关于提前下达2022年省级农业生产救灾及特大防汛抗旱补助资金的通知
</t>
  </si>
  <si>
    <t>2130315</t>
  </si>
  <si>
    <t>河北省财政厅提前下达2022年省级财政衔接推进乡村振兴补助资金预算的通知</t>
  </si>
  <si>
    <t>河北省财政厅关于提前下达2022年度省级地下水超采综合治理专项资金的通知</t>
  </si>
  <si>
    <t xml:space="preserve">河北省财政厅关于提前下达2022年省级农田建设补助资金[地方政府债券]的通知
</t>
  </si>
  <si>
    <t xml:space="preserve">河北省财政厅关于提前下达2022年度省级地下水超采综合治理专项资金的通知
</t>
  </si>
  <si>
    <t xml:space="preserve">河北省财政厅关于提前下达2022年省级水利发展资金预算的通知
</t>
  </si>
  <si>
    <t xml:space="preserve">河北省财政厅关于提前下达2022年省级农村综合改革转移支付预算的通知
</t>
  </si>
  <si>
    <t xml:space="preserve">河北省财政厅关于提前下达2022年省级农产品质量安全及疫病防治资金的通知
</t>
  </si>
  <si>
    <t xml:space="preserve">河北省财政厅关于提前下达2022年省级农村财会人员培训一般转移支付指标的通知
</t>
  </si>
  <si>
    <t>2130199</t>
  </si>
  <si>
    <t>河北省财政厅关于提前下达2022年省级乡村振兴[农村人居环境整治]专项资金的通知</t>
  </si>
  <si>
    <t>2130126</t>
  </si>
  <si>
    <t xml:space="preserve">河北省财政厅关于提前下达2022年省级乡村振兴[农村人居环境整治]专项资金[政府债券]的通知
</t>
  </si>
  <si>
    <t xml:space="preserve">河北省财政厅关于提前下达2022年省级农业生产发展资金的通知
</t>
  </si>
  <si>
    <t>河北省财政厅关于提前下达2022年城乡居民基本养老保险中央财政补助资金预算指标的通知</t>
  </si>
  <si>
    <t>2082602</t>
  </si>
  <si>
    <t>河北省财政厅关于提前下达2022年中央退役安置补助经费预算的通知</t>
  </si>
  <si>
    <t>河北省财政厅关于提前下达2022年中央财政残疾人事业发展补助资金预算的通知</t>
  </si>
  <si>
    <t>2081105</t>
  </si>
  <si>
    <t>2081104</t>
  </si>
  <si>
    <t>河北省财政厅关于提前下达2022年中央财政困难群众救助补助资金预算的通知</t>
  </si>
  <si>
    <t>2089999</t>
  </si>
  <si>
    <t>河北省财政厅关于提前下达2022年中央就业补助资金预算的通知</t>
  </si>
  <si>
    <t>2080799</t>
  </si>
  <si>
    <t>河北省财政厅关于提前下达2022年中央优抚对象医疗保障经费预算的通知</t>
  </si>
  <si>
    <t>2109999</t>
  </si>
  <si>
    <t>河北省财政厅关于提前下达2022年中央优抚对象补助经费预算的通知</t>
  </si>
  <si>
    <t>河北省财政厅关于提前下达2022年中央财政医疗救助补助资金[疾病应急救助资金部分]预算指标的通知</t>
  </si>
  <si>
    <t>2101302</t>
  </si>
  <si>
    <t>河北省财政厅关于提前下达2022年中央医疗服务与保障能力提升补助资金[中医药事业传承与发展部分]预算的通知</t>
  </si>
  <si>
    <t>2100699</t>
  </si>
  <si>
    <t>河北省财政厅关于提前下达2022年中央财政城乡医疗救助补助资金预算的通知</t>
  </si>
  <si>
    <t>2101301</t>
  </si>
  <si>
    <t>河北省财政厅关于提前下达2022年中央财政医疗服务与保障能力提升补助资金预算的通知</t>
  </si>
  <si>
    <t>2101599</t>
  </si>
  <si>
    <t>河北省财政厅关于提前下达2022年重大传染病防控经费预算的通知</t>
  </si>
  <si>
    <t>2100409</t>
  </si>
  <si>
    <t>河北省财政厅关于提前下达2022年中央基本药物制度补助资金预算的通知</t>
  </si>
  <si>
    <t>河北省财政厅关于提前下达中央2022年医疗服务与保障能力提升[公立医院综合改革]补助资金的通知</t>
  </si>
  <si>
    <t>2100299</t>
  </si>
  <si>
    <t>河北省财政厅关于提前下达2022年中央基本公共卫生服务补助资金预算的通知</t>
  </si>
  <si>
    <t>河北省财政厅关于提前下达2022年中央计划生育转移支付资金预算指标的通知</t>
  </si>
  <si>
    <t>河北省财政厅关于提前下达2022年省级城乡居民养老保险补助资金预算指标的通知</t>
  </si>
  <si>
    <t>2083001</t>
  </si>
  <si>
    <t>河北省财政厅关于提前下达2022年省级财政农村危房改造补助资金预算的通知</t>
  </si>
  <si>
    <t>河北省财政厅关于提前下达2022年省级财政医疗救助补助资金的通知</t>
  </si>
  <si>
    <t>河北省财政厅关于提前下达2022年省级财政城乡居民医保村级代办员补助资金的通知</t>
  </si>
  <si>
    <t>河北省财政厅关于提前下达2022年省级医改补助经费预算指标的通知</t>
  </si>
  <si>
    <t>河北省财政厅关于提前下达2022年省级财政养老服务体系建设经费预算的通知</t>
  </si>
  <si>
    <t>河北省财政厅关于提前下达2022年省级财政城乡社区建设补助资金预算的通知</t>
  </si>
  <si>
    <t>河北省财政厅关于提前下达2022年省级财政困难群众基本生活补助资金预算的通知</t>
  </si>
  <si>
    <t>河北省财政厅关于提前下达2022年省级就业补助资金预算指标的通知</t>
  </si>
  <si>
    <t>河北省财政厅关于提前下达2022年省级计划生育服务补助资金预算指标的通知</t>
  </si>
  <si>
    <t>河北省财政厅关于提前下达2022年省级公共卫生服务补助资金预算指标的通知</t>
  </si>
  <si>
    <t>河北省财政厅关于提前下达2022年省级残疾人事业发展补助资金预算的通知</t>
  </si>
  <si>
    <t>河北省财政厅关于提前下达2022年省级城乡居民养老、就业公共服务村级代办员补助资金的通知</t>
  </si>
  <si>
    <t>河北省财政厅关于提前下达2022年省级退役安置补助经费预算的通知</t>
  </si>
  <si>
    <t>2080904</t>
  </si>
  <si>
    <t>河北省财政厅关于提前下达2022年省级优抚事业单位补助资金预算的通知</t>
  </si>
  <si>
    <t>2080807</t>
  </si>
  <si>
    <t>河北省财政厅关于提前下达2022年省级优抚对象补助经费预算的通知</t>
  </si>
  <si>
    <t>2101499</t>
  </si>
  <si>
    <t>河北省财政厅关于提前下达2022年省级企业军转干部解困补助资金的通知</t>
  </si>
  <si>
    <t>2080905</t>
  </si>
  <si>
    <t>河北省财政厅关于提前下达2022年中央企业军转干部生活困难补助经费预算的通知</t>
  </si>
  <si>
    <t>河北省财政厅关于提前下达2022年革命老区转移支付预算的通知</t>
  </si>
  <si>
    <t>2130142</t>
  </si>
  <si>
    <t>河北省财政厅关于提前下达2022年中央政法纪检监察转移支付资金的通知</t>
  </si>
  <si>
    <t>2040299</t>
  </si>
  <si>
    <t>河北省财政厅关于提前下达2022年省级公检法司转移支付资金的通知</t>
  </si>
  <si>
    <t>河北省财政厅关于提前下达2022年社区矫正补助资金的通知</t>
  </si>
  <si>
    <t>2040610</t>
  </si>
  <si>
    <t>河北省财政厅关于提前下达2022年法院建设补助资金的通知</t>
  </si>
  <si>
    <t>2040599</t>
  </si>
  <si>
    <t>河北省财政厅关于提前下达2022年中央大气污染防治资金[用于农村地区清洁取暖任务运行补助]预算的通知</t>
  </si>
  <si>
    <t>河北省财政厅关于提前下达2022年度省级林业草原转移支付资金的通知</t>
  </si>
  <si>
    <t>2130205</t>
  </si>
  <si>
    <t>河北省财政厅关于提前2022年部分中央财政城镇保障性安居工程补助资金预算的通知</t>
  </si>
  <si>
    <t>2210199</t>
  </si>
  <si>
    <r>
      <t>附表</t>
    </r>
    <r>
      <rPr>
        <sz val="11"/>
        <rFont val="Times New Roman"/>
        <family val="1"/>
      </rPr>
      <t>1-7</t>
    </r>
  </si>
  <si>
    <t>政府性基金预算收入表</t>
  </si>
  <si>
    <t>一、国有土地使用权出让收入</t>
  </si>
  <si>
    <t>二、城市公用事业附加收入</t>
  </si>
  <si>
    <t>三、城市基础设施配套费收入</t>
  </si>
  <si>
    <t>四、污水处理费收入</t>
  </si>
  <si>
    <t>五、新型墙体材料专项基金收入</t>
  </si>
  <si>
    <t>六、彩票公益金收入</t>
  </si>
  <si>
    <t>六、其他政府性基金收入</t>
  </si>
  <si>
    <r>
      <t>附表</t>
    </r>
    <r>
      <rPr>
        <sz val="11"/>
        <rFont val="Times New Roman"/>
        <family val="1"/>
      </rPr>
      <t>1-8</t>
    </r>
  </si>
  <si>
    <t>政府性基金预算支出表</t>
  </si>
  <si>
    <t>（一）城乡社区支出</t>
  </si>
  <si>
    <t xml:space="preserve"> </t>
  </si>
  <si>
    <t xml:space="preserve">  国有土地使用权出让收入及对应专项债务收入安排的支出</t>
  </si>
  <si>
    <t xml:space="preserve">  国有土地收益基金及对应专项债务收入安排的支出</t>
  </si>
  <si>
    <t xml:space="preserve">  农业土地开发资金及对应专项债务收入安排的支出</t>
  </si>
  <si>
    <t xml:space="preserve">  城市基础设施配套费及对应专项债务收入安排的支出</t>
  </si>
  <si>
    <t xml:space="preserve">  污水处理费及对应专项债务收入安排的支出</t>
  </si>
  <si>
    <t>（二）其他支出</t>
  </si>
  <si>
    <t xml:space="preserve">  彩票公益金及对应专项债务收入安排的支出</t>
  </si>
  <si>
    <t xml:space="preserve">  其他政府性基金及对应专项债务收入安排的支出</t>
  </si>
  <si>
    <t>（三）债务还本支出</t>
  </si>
  <si>
    <t>（四）债务付息支出</t>
  </si>
  <si>
    <t>（五）债务发行费用支出</t>
  </si>
  <si>
    <t>二、调出资金</t>
  </si>
  <si>
    <t>二、对下转移支付</t>
  </si>
  <si>
    <t>……</t>
  </si>
  <si>
    <r>
      <t>附表</t>
    </r>
    <r>
      <rPr>
        <sz val="11"/>
        <rFont val="Times New Roman"/>
        <family val="1"/>
      </rPr>
      <t>1-9</t>
    </r>
  </si>
  <si>
    <t>政府性基金预算本级支出表</t>
  </si>
  <si>
    <t>科目编码</t>
  </si>
  <si>
    <t>科目名称</t>
  </si>
  <si>
    <t>城乡社区支出</t>
  </si>
  <si>
    <t>21208</t>
  </si>
  <si>
    <t>国有土地使用权出让收入</t>
  </si>
  <si>
    <t>2120801</t>
  </si>
  <si>
    <t>征地和拆迁补偿支出</t>
  </si>
  <si>
    <t>2120802</t>
  </si>
  <si>
    <t>土地开发支出</t>
  </si>
  <si>
    <t>2120803</t>
  </si>
  <si>
    <t>城市建设支出</t>
  </si>
  <si>
    <t>2120804</t>
  </si>
  <si>
    <t>农村基础设施建设支出</t>
  </si>
  <si>
    <t>2120806</t>
  </si>
  <si>
    <t>土地出让业务支出</t>
  </si>
  <si>
    <t>21213</t>
  </si>
  <si>
    <t>城市基础设施配套费及对应专项债务收入安排的支出</t>
  </si>
  <si>
    <t>2121302</t>
  </si>
  <si>
    <t>城市环境卫生</t>
  </si>
  <si>
    <t>2121304</t>
  </si>
  <si>
    <t>城市防洪</t>
  </si>
  <si>
    <t>21214</t>
  </si>
  <si>
    <t>污水处理费及对应专项债务收入安排的支出</t>
  </si>
  <si>
    <t>2121401</t>
  </si>
  <si>
    <t>污水处理设施建设及运营</t>
  </si>
  <si>
    <t>229</t>
  </si>
  <si>
    <t>其他支出</t>
  </si>
  <si>
    <t>22960</t>
  </si>
  <si>
    <t>彩票公益金及对应专项债务收入安排的支出</t>
  </si>
  <si>
    <t>2296002</t>
  </si>
  <si>
    <t>用于社会福利的彩票公益金支出</t>
  </si>
  <si>
    <t>2296003</t>
  </si>
  <si>
    <t>用于体育事业事业的彩票公益金支出</t>
  </si>
  <si>
    <t>2296004</t>
  </si>
  <si>
    <t>用于教育事业的彩票公益金支出</t>
  </si>
  <si>
    <t>2296006</t>
  </si>
  <si>
    <t>用于残疾人事业的彩票公益金支出</t>
  </si>
  <si>
    <t>2296013</t>
  </si>
  <si>
    <t>用于城乡医疗救助的彩票公益金支出</t>
  </si>
  <si>
    <t>23104</t>
  </si>
  <si>
    <t>地方政府专项债务还本支出</t>
  </si>
  <si>
    <t>2310411</t>
  </si>
  <si>
    <t>国有土地使用权出让金债务还本支出</t>
  </si>
  <si>
    <t>23204</t>
  </si>
  <si>
    <t>地方政府专项债务付息支出</t>
  </si>
  <si>
    <t>2320411</t>
  </si>
  <si>
    <t>国有土地使用权出让金债务付息支出</t>
  </si>
  <si>
    <t>地方政府专项债务发行费用支出</t>
  </si>
  <si>
    <t>国有土地使用权出让金债务发行费用支出</t>
  </si>
  <si>
    <r>
      <t>附表</t>
    </r>
    <r>
      <rPr>
        <sz val="11"/>
        <rFont val="Times New Roman"/>
        <family val="1"/>
      </rPr>
      <t>1-10</t>
    </r>
  </si>
  <si>
    <t>政府性基金预算专项转移支付分地区安排情况表</t>
  </si>
  <si>
    <t>0</t>
  </si>
  <si>
    <t>注：本表无数据，空表列示。</t>
  </si>
  <si>
    <r>
      <t>附表</t>
    </r>
    <r>
      <rPr>
        <sz val="11"/>
        <rFont val="Times New Roman"/>
        <family val="1"/>
      </rPr>
      <t>1-11</t>
    </r>
  </si>
  <si>
    <t>政府性基金预算专项转移支付分项目安排情况表</t>
  </si>
  <si>
    <r>
      <t>附表</t>
    </r>
    <r>
      <rPr>
        <sz val="11"/>
        <rFont val="Times New Roman"/>
        <family val="1"/>
      </rPr>
      <t>1-12</t>
    </r>
  </si>
  <si>
    <t>国有资本经营预算收入表</t>
  </si>
  <si>
    <t>一、利润收入</t>
  </si>
  <si>
    <t>二、股利、股息收入</t>
  </si>
  <si>
    <t>三、产权转让收入</t>
  </si>
  <si>
    <t>四、清算收入</t>
  </si>
  <si>
    <t>五、其他国有资本经营收入</t>
  </si>
  <si>
    <t>本年收入合计</t>
  </si>
  <si>
    <t>上年结转</t>
  </si>
  <si>
    <t>收入总计</t>
  </si>
  <si>
    <t>注：无国有资本经营预算，空表列示。</t>
  </si>
  <si>
    <r>
      <t>附表</t>
    </r>
    <r>
      <rPr>
        <sz val="11"/>
        <rFont val="Times New Roman"/>
        <family val="1"/>
      </rPr>
      <t>1-13</t>
    </r>
  </si>
  <si>
    <t>国有资本经营预算支出表</t>
  </si>
  <si>
    <t>（一）教育支出</t>
  </si>
  <si>
    <t>（二）文化体育传媒支出</t>
  </si>
  <si>
    <t>（三）交通运输支出</t>
  </si>
  <si>
    <t>（四）资源勘探电力信息等支出</t>
  </si>
  <si>
    <t>（五）其他支出</t>
  </si>
  <si>
    <t>（六）转移性支出</t>
  </si>
  <si>
    <t>本年支出合计</t>
  </si>
  <si>
    <t>结转下年</t>
  </si>
  <si>
    <r>
      <t>附表</t>
    </r>
    <r>
      <rPr>
        <sz val="11"/>
        <rFont val="Times New Roman"/>
        <family val="1"/>
      </rPr>
      <t>1-14</t>
    </r>
  </si>
  <si>
    <t>国有资本经营预算本级支出表</t>
  </si>
  <si>
    <r>
      <rPr>
        <b/>
        <sz val="11"/>
        <rFont val="方正书宋_GBK"/>
        <family val="0"/>
      </rPr>
      <t>科目编码</t>
    </r>
  </si>
  <si>
    <t>223</t>
  </si>
  <si>
    <r>
      <rPr>
        <b/>
        <sz val="11"/>
        <rFont val="方正仿宋_GBK"/>
        <family val="0"/>
      </rPr>
      <t>国有资本经营预算支出</t>
    </r>
  </si>
  <si>
    <t>22301</t>
  </si>
  <si>
    <t>解决历史遗留问题及改革成本支出</t>
  </si>
  <si>
    <t>2230101</t>
  </si>
  <si>
    <r>
      <rPr>
        <sz val="11"/>
        <rFont val="方正仿宋_GBK"/>
        <family val="0"/>
      </rPr>
      <t>厂办大集体改革支出</t>
    </r>
  </si>
  <si>
    <t>22302</t>
  </si>
  <si>
    <r>
      <rPr>
        <b/>
        <sz val="11"/>
        <rFont val="方正仿宋_GBK"/>
        <family val="0"/>
      </rPr>
      <t>国有企业资本金注入</t>
    </r>
  </si>
  <si>
    <t>2230201</t>
  </si>
  <si>
    <r>
      <rPr>
        <sz val="11"/>
        <rFont val="方正仿宋_GBK"/>
        <family val="0"/>
      </rPr>
      <t>国有经济结构调整支出</t>
    </r>
  </si>
  <si>
    <r>
      <t>附表</t>
    </r>
    <r>
      <rPr>
        <sz val="11"/>
        <rFont val="Times New Roman"/>
        <family val="1"/>
      </rPr>
      <t>1-15</t>
    </r>
  </si>
  <si>
    <t>国有资本经营预算专项转移支付分地区安排情况表</t>
  </si>
  <si>
    <t>注：无国有资本经营预算专项转移支付，空表列示。</t>
  </si>
  <si>
    <r>
      <t>附表</t>
    </r>
    <r>
      <rPr>
        <sz val="11"/>
        <rFont val="Times New Roman"/>
        <family val="1"/>
      </rPr>
      <t>1-16</t>
    </r>
  </si>
  <si>
    <t>国有资本经营预算专项转移支付分项目安排情况表</t>
  </si>
  <si>
    <r>
      <t>附表</t>
    </r>
    <r>
      <rPr>
        <sz val="11"/>
        <rFont val="Times New Roman"/>
        <family val="1"/>
      </rPr>
      <t>1-17</t>
    </r>
  </si>
  <si>
    <t>社会保险基金预算收入表</t>
  </si>
  <si>
    <r>
      <rPr>
        <b/>
        <sz val="11"/>
        <rFont val="方正仿宋_GBK"/>
        <family val="0"/>
      </rPr>
      <t>社保保险基金收入</t>
    </r>
  </si>
  <si>
    <t>10203</t>
  </si>
  <si>
    <t>职工基本医疗保险基金收入</t>
  </si>
  <si>
    <t>职工基本医疗保险费收入</t>
  </si>
  <si>
    <t>其他职工基本医疗保险基金收入</t>
  </si>
  <si>
    <t>10210</t>
  </si>
  <si>
    <t>城乡居民基本养老保险基金收入</t>
  </si>
  <si>
    <t>城乡居民基本养老保险基金缴费收入</t>
  </si>
  <si>
    <t>城乡居民基本养老保险基金财政补贴收入</t>
  </si>
  <si>
    <t>其他城乡居民基本养老保险基金收入</t>
  </si>
  <si>
    <t>10211</t>
  </si>
  <si>
    <t>机关事业单位基本养老保险基金收入</t>
  </si>
  <si>
    <t>机关事业单位基本养老保险费收入</t>
  </si>
  <si>
    <t>机关事业单位基本养老保险基金财政补助收入</t>
  </si>
  <si>
    <t>其他机关事业单位基本养老保险基金收入</t>
  </si>
  <si>
    <r>
      <t>附表</t>
    </r>
    <r>
      <rPr>
        <sz val="11"/>
        <rFont val="Times New Roman"/>
        <family val="1"/>
      </rPr>
      <t>1-18</t>
    </r>
  </si>
  <si>
    <t>社会保险基金预算支出表</t>
  </si>
  <si>
    <t>209</t>
  </si>
  <si>
    <r>
      <rPr>
        <b/>
        <sz val="11"/>
        <rFont val="方正仿宋_GBK"/>
        <family val="0"/>
      </rPr>
      <t>社会保险基金支出</t>
    </r>
  </si>
  <si>
    <t>20903</t>
  </si>
  <si>
    <t>职工基本医疗保险基金支出</t>
  </si>
  <si>
    <t>2090301</t>
  </si>
  <si>
    <t>职工基本医疗保险统筹基金</t>
  </si>
  <si>
    <t>其他职工基本医疗保险基金支出</t>
  </si>
  <si>
    <t>20910</t>
  </si>
  <si>
    <t>城乡居民基本养老保险基金支出</t>
  </si>
  <si>
    <t>2091001</t>
  </si>
  <si>
    <t>基础养老金支出</t>
  </si>
  <si>
    <t>其他城乡居民基本养老保险基金支出</t>
  </si>
  <si>
    <t>20911</t>
  </si>
  <si>
    <t>机关事业单位基本养老保险基金支出</t>
  </si>
  <si>
    <t>2091101</t>
  </si>
  <si>
    <t>基本养老金支出</t>
  </si>
  <si>
    <t>2091199</t>
  </si>
  <si>
    <t>其他机关事业单位基本养老保险基金支出</t>
  </si>
  <si>
    <t>2022年滦州市财政拨款“三公”经费预算安排情况表</t>
  </si>
  <si>
    <t>2022年“三公”经费预算安排</t>
  </si>
  <si>
    <t>小计</t>
  </si>
  <si>
    <t>一般公共预算</t>
  </si>
  <si>
    <t>政府性基金</t>
  </si>
  <si>
    <t>三公经费小计</t>
  </si>
  <si>
    <t>因公出国出（境）费</t>
  </si>
  <si>
    <t>公务用车购置费</t>
  </si>
  <si>
    <t xml:space="preserve">   滦州市“三公”经费预算安排情况及变动原因说明：2022年，滦州市“三公”经费预算合计安排1491.18万元（一般公共预算），比2021年“三公”经费预算数1553.93万元，减少62.75万元，下降4%，其中：因公出国境费安排0万元，与上年持平。公务接待费安排225万元，较上年减少11万元，下降4.7%，主要是：我市严格控制三公经费支出管理。公务用车购置费安排378.18万元，较上年减少55.75万元，下降12.9%，主要是：按照公务用车规定，达到报废要求车辆较去年减少，根据单位工作需要，按照相关规定购置车辆。公务用车运行维护费安排888万元，比上年增加4万元，上升0.5%，主要是：新购置车辆运行经费有所增加。
    注：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t>
  </si>
  <si>
    <t>DEBT_T_XXGK_XEYE</t>
  </si>
  <si>
    <t xml:space="preserve"> AND T.AD_CODE_GK=1302 AND T.SET_YEAR_GK=2021</t>
  </si>
  <si>
    <t>上年债务限额及余额预算</t>
  </si>
  <si>
    <t>AD_CODE_GK#1302</t>
  </si>
  <si>
    <t>SET_YEAR_GK#2021</t>
  </si>
  <si>
    <t>SET_YEAR#2020</t>
  </si>
  <si>
    <t xml:space="preserve">    截至2020年底，市本级政府债务余额491亿元,其中一般债务余额272亿元，专项债务余额219亿元。2021年市本级负担偿还政府债务本息及发行费等941315万元。一是偿还本金763359万元。其中，通过争取再融资债券还本643500万元，预算安排还本资金119859万元。一般公共预算安排68227万元，政府性基金安排51632万元，统筹用于地方政府债券还本114764万元、政府外债还本5095万元。二是偿还利息176636万元。其中，一般公共预算安排100792万元，政府性基金安排75844万元，用于偿还到期地方政府债券利息174641万元、政府外债付息1995万元。三是债券发行费用1320万元。其中，一般公共预算安排460万元，政府性基金安排860万元。</t>
  </si>
  <si>
    <t>AD_CODE#</t>
  </si>
  <si>
    <t>AD_NAME#</t>
  </si>
  <si>
    <t>YBXE_Y1#</t>
  </si>
  <si>
    <t>ZXXE_Y1#</t>
  </si>
  <si>
    <t>YBYE_Y1#</t>
  </si>
  <si>
    <t>ZXYE_Y1#</t>
  </si>
  <si>
    <t>表2-1</t>
  </si>
  <si>
    <t>滦州市2021年地方政府债务限额及余额预算情况表</t>
  </si>
  <si>
    <t>单位：亿元</t>
  </si>
  <si>
    <t>地   区</t>
  </si>
  <si>
    <t>2021年债务限额</t>
  </si>
  <si>
    <t>2021年债务余额预计执行数</t>
  </si>
  <si>
    <t>一般债务</t>
  </si>
  <si>
    <t>专项债务</t>
  </si>
  <si>
    <t>公  式</t>
  </si>
  <si>
    <t>A=B+C</t>
  </si>
  <si>
    <t>B</t>
  </si>
  <si>
    <t>C</t>
  </si>
  <si>
    <t>D=E+F</t>
  </si>
  <si>
    <t>E</t>
  </si>
  <si>
    <t>F</t>
  </si>
  <si>
    <t>VALID#</t>
  </si>
  <si>
    <t>130223</t>
  </si>
  <si>
    <t xml:space="preserve">    滦州市</t>
  </si>
  <si>
    <t>注：1.本表反映上一年度本地区、本级及分地区地方政府债务限额及余额预计执行数。</t>
  </si>
  <si>
    <t>2.本表由县级以上地方各级财政部门在同级人民代表大会批准预算后二十日内公开。</t>
  </si>
  <si>
    <t xml:space="preserve"> AND T.AD_CODE_GK=130200 AND T.SET_YEAR_GK=2021</t>
  </si>
  <si>
    <t>AD_CODE#130200</t>
  </si>
  <si>
    <t>AD_NAME#130200 唐山市本级</t>
  </si>
  <si>
    <t>YS_AMT#</t>
  </si>
  <si>
    <t>ZX_AMT#</t>
  </si>
  <si>
    <t>表2-2</t>
  </si>
  <si>
    <t>滦州市2021年地方政府一般债务余额情况表</t>
  </si>
  <si>
    <t>执行数</t>
  </si>
  <si>
    <t>一、2020年末地方政府一般债务余额实际数</t>
  </si>
  <si>
    <t>二、2021年末地方政府一般债务余额限额</t>
  </si>
  <si>
    <t>三、2021年地方政府一般债务发行额</t>
  </si>
  <si>
    <t xml:space="preserve">    中央转贷地方的国际金融组织和外国政府贷款</t>
  </si>
  <si>
    <t xml:space="preserve">    2021年地方政府一般债券发行额</t>
  </si>
  <si>
    <t>四、2021年地方政府一般债务还本额</t>
  </si>
  <si>
    <t>五、2021年末地方政府一般债务余额预计执行数</t>
  </si>
  <si>
    <t>六、2022年地方财政赤字</t>
  </si>
  <si>
    <t>七、2022年地方政府一般债务余额限额</t>
  </si>
  <si>
    <t>表2-3</t>
  </si>
  <si>
    <t>滦州市2021年地方政府专项债务余额情况表</t>
  </si>
  <si>
    <t>一、2020年末地方政府专项债务余额实际数</t>
  </si>
  <si>
    <t>二、2021年末地方政府专项债务余额限额</t>
  </si>
  <si>
    <t>三、2021年地方政府专项债务发行额</t>
  </si>
  <si>
    <t>四、2021年地方政府专项债务还本额</t>
  </si>
  <si>
    <t>五、2021年末地方政府专项债务余额预计执行数</t>
  </si>
  <si>
    <t>六、2022年地方政府专项债务新增限额</t>
  </si>
  <si>
    <t>七、2022年末地方政府专项债务余额限额</t>
  </si>
  <si>
    <t>XM_NAME#</t>
  </si>
  <si>
    <t>AD_BJ#</t>
  </si>
  <si>
    <t>表2-4</t>
  </si>
  <si>
    <t>滦州市2022年地方政府债券发行及还本付息情况表</t>
  </si>
  <si>
    <t>公式</t>
  </si>
  <si>
    <t>本级</t>
  </si>
  <si>
    <t>一、2021年发行预计执行数</t>
  </si>
  <si>
    <t>A=B+D</t>
  </si>
  <si>
    <t>（一）一般债券</t>
  </si>
  <si>
    <t xml:space="preserve">   其中：再融资债券</t>
  </si>
  <si>
    <t>（二）专项债券</t>
  </si>
  <si>
    <t>D</t>
  </si>
  <si>
    <t>二、2021年还本预计执行数</t>
  </si>
  <si>
    <t>F=G+H</t>
  </si>
  <si>
    <t>G</t>
  </si>
  <si>
    <t>H</t>
  </si>
  <si>
    <t>三、2021年付息预计执行数</t>
  </si>
  <si>
    <t>I=J+K</t>
  </si>
  <si>
    <t>J</t>
  </si>
  <si>
    <t>K</t>
  </si>
  <si>
    <t>四、2022年还本预算数</t>
  </si>
  <si>
    <t>L=M+O</t>
  </si>
  <si>
    <t>M</t>
  </si>
  <si>
    <t xml:space="preserve">   其中：再融资</t>
  </si>
  <si>
    <t xml:space="preserve">      财政预算安排 </t>
  </si>
  <si>
    <t>N</t>
  </si>
  <si>
    <t>O</t>
  </si>
  <si>
    <t xml:space="preserve">      财政预算安排</t>
  </si>
  <si>
    <t>P</t>
  </si>
  <si>
    <t>五、2022年付息预算数</t>
  </si>
  <si>
    <t>Q=R+S</t>
  </si>
  <si>
    <t>R</t>
  </si>
  <si>
    <t>S</t>
  </si>
  <si>
    <t>注：1.本表反映本级上一年度地方政府债券（含再融资债券）发行及还本付息预计执行数、本年度地方政府债券还本付息预算数等。</t>
  </si>
  <si>
    <t>2.本表由县级以上地方各级财政部门在本级人民代表大会批准预算后二十日内公开。</t>
  </si>
  <si>
    <t>当年债务限额提前下达情况</t>
  </si>
  <si>
    <t>AD_XJ#</t>
  </si>
  <si>
    <t>ROW_NUM#</t>
  </si>
  <si>
    <t>表2-5</t>
  </si>
  <si>
    <t>滦州市2022年地方政府债务限额提前下达情况表</t>
  </si>
  <si>
    <t>一：2021年地方政府债务限额</t>
  </si>
  <si>
    <t>其中： 一般债务限额</t>
  </si>
  <si>
    <t xml:space="preserve">    专项债务限额</t>
  </si>
  <si>
    <t>二：提前下达的2022年地方政府债务新增限额</t>
  </si>
  <si>
    <t>注：本表反映本地区及本级年初预算中列示的地方政府债务限额情况，由县级以上地方各级财政部门在同级人大常委会批准年度预算后二十日内公开。</t>
  </si>
  <si>
    <t>表2-6</t>
  </si>
  <si>
    <t>滦州市2022年年初新增地方政府债券资金安排表</t>
  </si>
  <si>
    <t>序号</t>
  </si>
  <si>
    <t>项目类型</t>
  </si>
  <si>
    <t>项目主管部门</t>
  </si>
  <si>
    <t>债券性质</t>
  </si>
  <si>
    <t>债券规模</t>
  </si>
  <si>
    <t>滦州市第一实验小学建设项目</t>
  </si>
  <si>
    <t>教育局</t>
  </si>
  <si>
    <t>一般债券</t>
  </si>
  <si>
    <t>滦州市第五实验小学建设项目</t>
  </si>
  <si>
    <t>注：本表反映本级当年提前下达的新增地方政府债券资金使用安排，由县级以上地方各级财政部门在本级人大常委会批准预算后二十日内公开。</t>
  </si>
  <si>
    <t>表2-7</t>
  </si>
  <si>
    <t>滦州市2022年地方政府再融资债券分月发行安排表</t>
  </si>
  <si>
    <t>时间</t>
  </si>
  <si>
    <t>再融资债券计划发行规模</t>
  </si>
  <si>
    <t>1月</t>
  </si>
  <si>
    <t>2月</t>
  </si>
  <si>
    <t>3月</t>
  </si>
  <si>
    <t>4月</t>
  </si>
  <si>
    <t>5月</t>
  </si>
  <si>
    <t>6月</t>
  </si>
  <si>
    <t>7月</t>
  </si>
  <si>
    <t>8月</t>
  </si>
  <si>
    <t>9月</t>
  </si>
  <si>
    <t>10月</t>
  </si>
  <si>
    <t>11月</t>
  </si>
  <si>
    <t>12月</t>
  </si>
  <si>
    <t>注：本表反映本级当年提前下达的新增地方政府债券资金使用安排，由县级以上地方各级财政部门在本级人大常委会批准预算后二十日内公开。空表列示。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</si>
</sst>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_ "/>
    <numFmt numFmtId="179" formatCode="0.0_ "/>
    <numFmt numFmtId="180" formatCode="0.0_);[Red]\(0.0\)"/>
  </numFmts>
  <fonts count="97">
    <font>
      <sz val="12"/>
      <name val="宋体"/>
      <family val="0"/>
    </font>
    <font>
      <sz val="11"/>
      <name val="宋体"/>
      <family val="0"/>
    </font>
    <font>
      <sz val="11"/>
      <color indexed="8"/>
      <name val="宋体"/>
      <family val="0"/>
    </font>
    <font>
      <b/>
      <sz val="15"/>
      <name val="SimSun"/>
      <family val="0"/>
    </font>
    <font>
      <sz val="9"/>
      <name val="SimSun"/>
      <family val="0"/>
    </font>
    <font>
      <b/>
      <sz val="11"/>
      <name val="SimSun"/>
      <family val="0"/>
    </font>
    <font>
      <sz val="11"/>
      <name val="SimSun"/>
      <family val="0"/>
    </font>
    <font>
      <sz val="10"/>
      <color indexed="8"/>
      <name val="宋体"/>
      <family val="0"/>
    </font>
    <font>
      <sz val="10"/>
      <name val="Arial"/>
      <family val="2"/>
    </font>
    <font>
      <b/>
      <sz val="10"/>
      <name val="Arial"/>
      <family val="2"/>
    </font>
    <font>
      <b/>
      <sz val="18"/>
      <color indexed="8"/>
      <name val="SimSun"/>
      <family val="0"/>
    </font>
    <font>
      <b/>
      <sz val="15"/>
      <color indexed="8"/>
      <name val="SimSun"/>
      <family val="0"/>
    </font>
    <font>
      <sz val="12"/>
      <color indexed="8"/>
      <name val="SimSun"/>
      <family val="0"/>
    </font>
    <font>
      <b/>
      <sz val="16"/>
      <color indexed="8"/>
      <name val="SimSun"/>
      <family val="0"/>
    </font>
    <font>
      <sz val="16"/>
      <color indexed="8"/>
      <name val="SimSun"/>
      <family val="0"/>
    </font>
    <font>
      <sz val="9"/>
      <name val="Times New Roman"/>
      <family val="1"/>
    </font>
    <font>
      <sz val="11"/>
      <name val="Times New Roman"/>
      <family val="1"/>
    </font>
    <font>
      <sz val="9"/>
      <name val="宋体"/>
      <family val="0"/>
    </font>
    <font>
      <sz val="11"/>
      <name val="黑体"/>
      <family val="3"/>
    </font>
    <font>
      <sz val="18"/>
      <name val="方正小标宋_GBK"/>
      <family val="0"/>
    </font>
    <font>
      <sz val="18"/>
      <name val="Times New Roman"/>
      <family val="1"/>
    </font>
    <font>
      <b/>
      <sz val="11"/>
      <name val="Times New Roman"/>
      <family val="1"/>
    </font>
    <font>
      <b/>
      <sz val="11"/>
      <name val="方正仿宋_GBK"/>
      <family val="0"/>
    </font>
    <font>
      <sz val="11"/>
      <name val="方正仿宋_GBK"/>
      <family val="0"/>
    </font>
    <font>
      <sz val="12"/>
      <name val="Times New Roman"/>
      <family val="1"/>
    </font>
    <font>
      <b/>
      <sz val="11"/>
      <name val="宋体"/>
      <family val="0"/>
    </font>
    <font>
      <sz val="12"/>
      <color indexed="63"/>
      <name val="宋体"/>
      <family val="0"/>
    </font>
    <font>
      <b/>
      <sz val="11"/>
      <name val="方正书宋_GBK"/>
      <family val="0"/>
    </font>
    <font>
      <sz val="14"/>
      <name val="Times New Roman"/>
      <family val="1"/>
    </font>
    <font>
      <sz val="10.5"/>
      <name val="Times New Roman"/>
      <family val="1"/>
    </font>
    <font>
      <b/>
      <sz val="9"/>
      <name val="Times New Roman"/>
      <family val="1"/>
    </font>
    <font>
      <sz val="12"/>
      <color indexed="63"/>
      <name val="Times New Roman"/>
      <family val="1"/>
    </font>
    <font>
      <b/>
      <sz val="12"/>
      <color indexed="63"/>
      <name val="Times New Roman"/>
      <family val="1"/>
    </font>
    <font>
      <b/>
      <sz val="12"/>
      <color indexed="63"/>
      <name val="宋体"/>
      <family val="0"/>
    </font>
    <font>
      <b/>
      <sz val="12"/>
      <name val="宋体"/>
      <family val="0"/>
    </font>
    <font>
      <b/>
      <sz val="12"/>
      <name val="Times New Roman"/>
      <family val="1"/>
    </font>
    <font>
      <sz val="11"/>
      <name val="方正书宋_GBK"/>
      <family val="0"/>
    </font>
    <font>
      <sz val="11"/>
      <name val="仿宋_GB2312"/>
      <family val="0"/>
    </font>
    <font>
      <b/>
      <sz val="10"/>
      <name val="Times New Roman"/>
      <family val="1"/>
    </font>
    <font>
      <sz val="10"/>
      <name val="宋体"/>
      <family val="0"/>
    </font>
    <font>
      <b/>
      <sz val="11"/>
      <color indexed="8"/>
      <name val="宋体"/>
      <family val="0"/>
    </font>
    <font>
      <b/>
      <sz val="16"/>
      <color indexed="8"/>
      <name val="黑体"/>
      <family val="3"/>
    </font>
    <font>
      <sz val="16"/>
      <name val="黑体"/>
      <family val="3"/>
    </font>
    <font>
      <b/>
      <sz val="11"/>
      <color indexed="63"/>
      <name val="宋体"/>
      <family val="0"/>
    </font>
    <font>
      <sz val="11"/>
      <color indexed="63"/>
      <name val="宋体"/>
      <family val="0"/>
    </font>
    <font>
      <b/>
      <sz val="26"/>
      <color indexed="8"/>
      <name val="宋体"/>
      <family val="0"/>
    </font>
    <font>
      <b/>
      <sz val="16"/>
      <color indexed="8"/>
      <name val="Times New Roman"/>
      <family val="1"/>
    </font>
    <font>
      <sz val="16"/>
      <color indexed="8"/>
      <name val="Times New Roman"/>
      <family val="1"/>
    </font>
    <font>
      <sz val="16"/>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Helv"/>
      <family val="2"/>
    </font>
    <font>
      <sz val="10.5"/>
      <name val="方正仿宋_GBK"/>
      <family val="0"/>
    </font>
    <font>
      <b/>
      <sz val="9"/>
      <name val="方正书宋_GBK"/>
      <family val="0"/>
    </font>
    <font>
      <sz val="9"/>
      <name val="方正仿宋_GBK"/>
      <family val="0"/>
    </font>
    <font>
      <b/>
      <sz val="16"/>
      <color indexed="8"/>
      <name val="方正楷体_GBK"/>
      <family val="0"/>
    </font>
    <font>
      <sz val="16"/>
      <color indexed="8"/>
      <name val="方正仿宋_GBK"/>
      <family val="0"/>
    </font>
    <font>
      <b/>
      <sz val="16"/>
      <color indexed="8"/>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
      <b/>
      <sz val="26"/>
      <color theme="1"/>
      <name val="Calibri"/>
      <family val="0"/>
    </font>
    <font>
      <b/>
      <sz val="16"/>
      <color theme="1"/>
      <name val="Times New Roman"/>
      <family val="1"/>
    </font>
    <font>
      <sz val="16"/>
      <color theme="1"/>
      <name val="Times New Roman"/>
      <family val="1"/>
    </font>
    <font>
      <sz val="16"/>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top style="thin"/>
      <bottom/>
    </border>
    <border>
      <left style="thin">
        <color indexed="8"/>
      </left>
      <right/>
      <top style="thin">
        <color indexed="8"/>
      </top>
      <bottom style="thin">
        <color indexed="8"/>
      </bottom>
    </border>
    <border>
      <left style="thin"/>
      <right/>
      <top style="thin"/>
      <bottom style="thin"/>
    </border>
    <border>
      <left/>
      <right style="thin"/>
      <top style="thin"/>
      <bottom style="thin"/>
    </border>
    <border>
      <left style="thin">
        <color indexed="8"/>
      </left>
      <right style="thin">
        <color indexed="8"/>
      </right>
      <top/>
      <bottom style="thin">
        <color indexed="8"/>
      </bottom>
    </border>
    <border>
      <left/>
      <right style="thin">
        <color indexed="8"/>
      </right>
      <top/>
      <bottom style="thin">
        <color indexed="8"/>
      </bottom>
    </border>
    <border>
      <left style="thin"/>
      <right>
        <color indexed="63"/>
      </right>
      <top style="thin"/>
      <bottom style="thin"/>
    </border>
    <border>
      <left/>
      <right style="thin">
        <color indexed="8"/>
      </right>
      <top style="thin">
        <color indexed="8"/>
      </top>
      <bottom style="thin">
        <color indexed="8"/>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 borderId="1" applyNumberFormat="0" applyFon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2" applyNumberFormat="0" applyFill="0" applyAlignment="0" applyProtection="0"/>
    <xf numFmtId="0" fontId="79" fillId="0" borderId="2" applyNumberFormat="0" applyFill="0" applyAlignment="0" applyProtection="0"/>
    <xf numFmtId="0" fontId="80" fillId="0" borderId="3" applyNumberFormat="0" applyFill="0" applyAlignment="0" applyProtection="0"/>
    <xf numFmtId="0" fontId="80" fillId="0" borderId="0" applyNumberFormat="0" applyFill="0" applyBorder="0" applyAlignment="0" applyProtection="0"/>
    <xf numFmtId="0" fontId="81" fillId="3" borderId="4" applyNumberFormat="0" applyAlignment="0" applyProtection="0"/>
    <xf numFmtId="0" fontId="82" fillId="4" borderId="5" applyNumberFormat="0" applyAlignment="0" applyProtection="0"/>
    <xf numFmtId="0" fontId="83" fillId="4" borderId="4" applyNumberFormat="0" applyAlignment="0" applyProtection="0"/>
    <xf numFmtId="0" fontId="84" fillId="5" borderId="6" applyNumberFormat="0" applyAlignment="0" applyProtection="0"/>
    <xf numFmtId="0" fontId="85" fillId="0" borderId="7" applyNumberFormat="0" applyFill="0" applyAlignment="0" applyProtection="0"/>
    <xf numFmtId="0" fontId="86" fillId="0" borderId="8" applyNumberFormat="0" applyFill="0" applyAlignment="0" applyProtection="0"/>
    <xf numFmtId="0" fontId="87" fillId="6" borderId="0" applyNumberFormat="0" applyBorder="0" applyAlignment="0" applyProtection="0"/>
    <xf numFmtId="0" fontId="88" fillId="7" borderId="0" applyNumberFormat="0" applyBorder="0" applyAlignment="0" applyProtection="0"/>
    <xf numFmtId="0" fontId="89" fillId="8" borderId="0" applyNumberFormat="0" applyBorder="0" applyAlignment="0" applyProtection="0"/>
    <xf numFmtId="0" fontId="90"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0" applyNumberFormat="0" applyBorder="0" applyAlignment="0" applyProtection="0"/>
    <xf numFmtId="0" fontId="91" fillId="27" borderId="0" applyNumberFormat="0" applyBorder="0" applyAlignment="0" applyProtection="0"/>
    <xf numFmtId="0" fontId="90" fillId="28" borderId="0" applyNumberFormat="0" applyBorder="0" applyAlignment="0" applyProtection="0"/>
    <xf numFmtId="0" fontId="90" fillId="29" borderId="0" applyNumberFormat="0" applyBorder="0" applyAlignment="0" applyProtection="0"/>
    <xf numFmtId="0" fontId="91" fillId="30" borderId="0" applyNumberFormat="0" applyBorder="0" applyAlignment="0" applyProtection="0"/>
    <xf numFmtId="0" fontId="91" fillId="31" borderId="0" applyNumberFormat="0" applyBorder="0" applyAlignment="0" applyProtection="0"/>
    <xf numFmtId="0" fontId="90" fillId="32" borderId="0" applyNumberFormat="0" applyBorder="0" applyAlignment="0" applyProtection="0"/>
    <xf numFmtId="0" fontId="17" fillId="0" borderId="0">
      <alignment/>
      <protection locked="0"/>
    </xf>
    <xf numFmtId="0" fontId="65" fillId="0" borderId="0">
      <alignment/>
      <protection/>
    </xf>
    <xf numFmtId="0" fontId="91" fillId="0" borderId="0">
      <alignment/>
      <protection/>
    </xf>
    <xf numFmtId="0" fontId="74" fillId="0" borderId="0">
      <alignment vertical="center"/>
      <protection/>
    </xf>
    <xf numFmtId="0" fontId="17" fillId="0" borderId="0">
      <alignment/>
      <protection locked="0"/>
    </xf>
    <xf numFmtId="0" fontId="0" fillId="0" borderId="0">
      <alignment/>
      <protection/>
    </xf>
    <xf numFmtId="0" fontId="17" fillId="0" borderId="0">
      <alignment/>
      <protection locked="0"/>
    </xf>
    <xf numFmtId="0" fontId="17" fillId="0" borderId="0">
      <alignment/>
      <protection locked="0"/>
    </xf>
  </cellStyleXfs>
  <cellXfs count="310">
    <xf numFmtId="0" fontId="0" fillId="0" borderId="0" xfId="0" applyAlignment="1">
      <alignment vertical="center"/>
    </xf>
    <xf numFmtId="0" fontId="91" fillId="0" borderId="0" xfId="65">
      <alignment/>
      <protection/>
    </xf>
    <xf numFmtId="0" fontId="3" fillId="0" borderId="0" xfId="65" applyFont="1" applyBorder="1" applyAlignment="1">
      <alignment horizontal="center" vertical="center" wrapText="1"/>
      <protection/>
    </xf>
    <xf numFmtId="0" fontId="4" fillId="0" borderId="0" xfId="65" applyFont="1" applyBorder="1" applyAlignment="1">
      <alignment horizontal="right" vertical="center" wrapText="1"/>
      <protection/>
    </xf>
    <xf numFmtId="0" fontId="5" fillId="0" borderId="9" xfId="65" applyFont="1" applyBorder="1" applyAlignment="1">
      <alignment horizontal="center" vertical="center" wrapText="1"/>
      <protection/>
    </xf>
    <xf numFmtId="0" fontId="6" fillId="0" borderId="9" xfId="65" applyFont="1" applyBorder="1" applyAlignment="1">
      <alignment horizontal="center" vertical="center" wrapText="1"/>
      <protection/>
    </xf>
    <xf numFmtId="4" fontId="6" fillId="0" borderId="9" xfId="65" applyNumberFormat="1" applyFont="1" applyBorder="1" applyAlignment="1">
      <alignment horizontal="right" vertical="center" wrapText="1"/>
      <protection/>
    </xf>
    <xf numFmtId="0" fontId="91" fillId="0" borderId="0" xfId="65" applyBorder="1">
      <alignment/>
      <protection/>
    </xf>
    <xf numFmtId="0" fontId="4" fillId="0" borderId="0" xfId="65" applyFont="1" applyBorder="1" applyAlignment="1">
      <alignment horizontal="left" vertical="center" wrapText="1"/>
      <protection/>
    </xf>
    <xf numFmtId="0" fontId="4" fillId="0" borderId="0" xfId="65" applyFont="1" applyBorder="1" applyAlignment="1">
      <alignment vertical="center" wrapText="1"/>
      <protection/>
    </xf>
    <xf numFmtId="4" fontId="6" fillId="0" borderId="9" xfId="65" applyNumberFormat="1" applyFont="1" applyBorder="1" applyAlignment="1">
      <alignment horizontal="center" vertical="center" wrapText="1"/>
      <protection/>
    </xf>
    <xf numFmtId="0" fontId="92" fillId="0" borderId="9" xfId="0" applyFont="1" applyFill="1" applyBorder="1" applyAlignment="1">
      <alignment horizontal="center" vertical="center"/>
    </xf>
    <xf numFmtId="0" fontId="74" fillId="0" borderId="0" xfId="66">
      <alignment vertical="center"/>
      <protection/>
    </xf>
    <xf numFmtId="0" fontId="4" fillId="0" borderId="0" xfId="66" applyFont="1" applyBorder="1" applyAlignment="1">
      <alignment vertical="center" wrapText="1"/>
      <protection/>
    </xf>
    <xf numFmtId="0" fontId="4" fillId="0" borderId="0" xfId="66" applyFont="1" applyBorder="1" applyAlignment="1">
      <alignment horizontal="left" vertical="center" wrapText="1"/>
      <protection/>
    </xf>
    <xf numFmtId="0" fontId="3" fillId="0" borderId="0" xfId="66" applyFont="1" applyAlignment="1">
      <alignment horizontal="center" vertical="center" wrapText="1"/>
      <protection/>
    </xf>
    <xf numFmtId="0" fontId="4" fillId="0" borderId="0" xfId="66" applyFont="1" applyBorder="1" applyAlignment="1">
      <alignment horizontal="right" vertical="center" wrapText="1"/>
      <protection/>
    </xf>
    <xf numFmtId="0" fontId="5" fillId="0" borderId="9" xfId="66" applyFont="1" applyBorder="1" applyAlignment="1">
      <alignment horizontal="center" vertical="center" wrapText="1"/>
      <protection/>
    </xf>
    <xf numFmtId="0" fontId="6" fillId="0" borderId="9" xfId="66" applyFont="1" applyBorder="1" applyAlignment="1">
      <alignment vertical="center" wrapText="1"/>
      <protection/>
    </xf>
    <xf numFmtId="0" fontId="6" fillId="0" borderId="9" xfId="66" applyFont="1" applyBorder="1" applyAlignment="1">
      <alignment horizontal="center" vertical="center" wrapText="1"/>
      <protection/>
    </xf>
    <xf numFmtId="4" fontId="6" fillId="0" borderId="9" xfId="66" applyNumberFormat="1" applyFont="1" applyBorder="1" applyAlignment="1">
      <alignment horizontal="right" vertical="center" wrapText="1"/>
      <protection/>
    </xf>
    <xf numFmtId="176" fontId="74" fillId="0" borderId="0" xfId="66" applyNumberFormat="1">
      <alignment vertical="center"/>
      <protection/>
    </xf>
    <xf numFmtId="0" fontId="3" fillId="0" borderId="0" xfId="66" applyFont="1" applyBorder="1" applyAlignment="1">
      <alignment horizontal="center" vertical="center" wrapText="1"/>
      <protection/>
    </xf>
    <xf numFmtId="0" fontId="6" fillId="0" borderId="9" xfId="66" applyFont="1" applyBorder="1" applyAlignment="1">
      <alignment horizontal="left" vertical="center" wrapText="1"/>
      <protection/>
    </xf>
    <xf numFmtId="0" fontId="6" fillId="33" borderId="9" xfId="66" applyFont="1" applyFill="1" applyBorder="1" applyAlignment="1">
      <alignment horizontal="left" vertical="center" wrapText="1"/>
      <protection/>
    </xf>
    <xf numFmtId="0" fontId="6" fillId="33" borderId="9" xfId="66" applyFont="1" applyFill="1" applyBorder="1" applyAlignment="1">
      <alignment horizontal="center" vertical="center" wrapText="1"/>
      <protection/>
    </xf>
    <xf numFmtId="4" fontId="6" fillId="33" borderId="9" xfId="66" applyNumberFormat="1" applyFont="1" applyFill="1" applyBorder="1" applyAlignment="1">
      <alignment horizontal="right" vertical="center" wrapText="1"/>
      <protection/>
    </xf>
    <xf numFmtId="0" fontId="4" fillId="33" borderId="0" xfId="66" applyFont="1" applyFill="1" applyBorder="1" applyAlignment="1">
      <alignment vertical="center" wrapText="1"/>
      <protection/>
    </xf>
    <xf numFmtId="4" fontId="6" fillId="0" borderId="9" xfId="66" applyNumberFormat="1" applyFont="1" applyBorder="1" applyAlignment="1">
      <alignment vertical="center" wrapText="1"/>
      <protection/>
    </xf>
    <xf numFmtId="0" fontId="5" fillId="0" borderId="9" xfId="66" applyFont="1" applyBorder="1" applyAlignment="1">
      <alignment vertical="center" wrapText="1"/>
      <protection/>
    </xf>
    <xf numFmtId="0" fontId="8" fillId="0" borderId="0" xfId="67" applyFont="1" applyFill="1" applyBorder="1" applyAlignment="1" applyProtection="1">
      <alignment/>
      <protection/>
    </xf>
    <xf numFmtId="0" fontId="9" fillId="33" borderId="0" xfId="67" applyFont="1" applyFill="1" applyBorder="1" applyAlignment="1" applyProtection="1">
      <alignment/>
      <protection/>
    </xf>
    <xf numFmtId="0" fontId="10" fillId="0" borderId="0" xfId="67" applyFont="1" applyFill="1" applyBorder="1" applyAlignment="1" applyProtection="1">
      <alignment horizontal="center" vertical="center" wrapText="1"/>
      <protection/>
    </xf>
    <xf numFmtId="0" fontId="11" fillId="0" borderId="0" xfId="67" applyFont="1" applyFill="1" applyBorder="1" applyAlignment="1" applyProtection="1">
      <alignment horizontal="center" vertical="center" wrapText="1"/>
      <protection/>
    </xf>
    <xf numFmtId="0" fontId="12" fillId="0" borderId="0" xfId="67" applyFont="1" applyFill="1" applyBorder="1" applyAlignment="1" applyProtection="1">
      <alignment horizontal="right" vertical="center" wrapText="1"/>
      <protection/>
    </xf>
    <xf numFmtId="0" fontId="13" fillId="0" borderId="10" xfId="67" applyFont="1" applyFill="1" applyBorder="1" applyAlignment="1" applyProtection="1">
      <alignment horizontal="center" vertical="center" wrapText="1"/>
      <protection/>
    </xf>
    <xf numFmtId="0" fontId="13" fillId="0" borderId="9" xfId="67" applyFont="1" applyFill="1" applyBorder="1" applyAlignment="1" applyProtection="1">
      <alignment horizontal="center" vertical="center" wrapText="1"/>
      <protection/>
    </xf>
    <xf numFmtId="0" fontId="13" fillId="0" borderId="11" xfId="67" applyFont="1" applyFill="1" applyBorder="1" applyAlignment="1" applyProtection="1">
      <alignment horizontal="center" vertical="center" wrapText="1"/>
      <protection/>
    </xf>
    <xf numFmtId="0" fontId="13" fillId="0" borderId="12" xfId="67" applyFont="1" applyFill="1" applyBorder="1" applyAlignment="1" applyProtection="1">
      <alignment horizontal="center" vertical="center" wrapText="1"/>
      <protection/>
    </xf>
    <xf numFmtId="0" fontId="13" fillId="34" borderId="13" xfId="67" applyFont="1" applyFill="1" applyBorder="1" applyAlignment="1" applyProtection="1">
      <alignment horizontal="center" vertical="center" wrapText="1"/>
      <protection/>
    </xf>
    <xf numFmtId="176" fontId="13" fillId="34" borderId="9" xfId="67" applyNumberFormat="1" applyFont="1" applyFill="1" applyBorder="1" applyAlignment="1" applyProtection="1">
      <alignment horizontal="center" vertical="center" wrapText="1"/>
      <protection/>
    </xf>
    <xf numFmtId="176" fontId="13" fillId="34" borderId="14" xfId="67" applyNumberFormat="1" applyFont="1" applyFill="1" applyBorder="1" applyAlignment="1" applyProtection="1">
      <alignment horizontal="center" vertical="center" wrapText="1"/>
      <protection/>
    </xf>
    <xf numFmtId="0" fontId="14" fillId="0" borderId="13" xfId="67" applyFont="1" applyFill="1" applyBorder="1" applyAlignment="1" applyProtection="1">
      <alignment horizontal="left" vertical="center" wrapText="1"/>
      <protection/>
    </xf>
    <xf numFmtId="176" fontId="14" fillId="0" borderId="9" xfId="67" applyNumberFormat="1" applyFont="1" applyFill="1" applyBorder="1" applyAlignment="1" applyProtection="1">
      <alignment horizontal="center" vertical="center" wrapText="1"/>
      <protection/>
    </xf>
    <xf numFmtId="176" fontId="14" fillId="0" borderId="14" xfId="67" applyNumberFormat="1" applyFont="1" applyFill="1" applyBorder="1" applyAlignment="1" applyProtection="1">
      <alignment horizontal="center" vertical="center" wrapText="1"/>
      <protection/>
    </xf>
    <xf numFmtId="0" fontId="1" fillId="0" borderId="0" xfId="67" applyFont="1" applyFill="1" applyBorder="1" applyAlignment="1" applyProtection="1">
      <alignment horizontal="left" vertical="center" wrapText="1"/>
      <protection/>
    </xf>
    <xf numFmtId="0" fontId="15" fillId="0" borderId="0" xfId="63" applyFont="1" applyFill="1" applyBorder="1" applyAlignment="1">
      <alignment vertical="top"/>
      <protection locked="0"/>
    </xf>
    <xf numFmtId="0" fontId="16" fillId="0" borderId="0" xfId="63" applyFont="1" applyFill="1" applyBorder="1" applyAlignment="1">
      <alignment vertical="top"/>
      <protection locked="0"/>
    </xf>
    <xf numFmtId="49" fontId="16" fillId="0" borderId="0" xfId="63" applyNumberFormat="1" applyFont="1" applyFill="1" applyBorder="1" applyAlignment="1">
      <alignment horizontal="left" vertical="top"/>
      <protection locked="0"/>
    </xf>
    <xf numFmtId="177" fontId="16" fillId="0" borderId="0" xfId="63" applyNumberFormat="1" applyFont="1" applyFill="1" applyBorder="1" applyAlignment="1">
      <alignment horizontal="center" vertical="top"/>
      <protection locked="0"/>
    </xf>
    <xf numFmtId="0" fontId="17" fillId="0" borderId="0" xfId="0" applyFont="1" applyFill="1" applyAlignment="1" applyProtection="1">
      <alignment vertical="top"/>
      <protection locked="0"/>
    </xf>
    <xf numFmtId="0" fontId="18" fillId="0" borderId="0" xfId="68" applyFont="1" applyFill="1" applyBorder="1" applyAlignment="1">
      <alignment horizontal="left" vertical="center"/>
      <protection/>
    </xf>
    <xf numFmtId="0" fontId="19" fillId="0" borderId="0" xfId="63" applyFont="1" applyFill="1" applyBorder="1" applyAlignment="1">
      <alignment horizontal="center" vertical="top"/>
      <protection locked="0"/>
    </xf>
    <xf numFmtId="0" fontId="20" fillId="0" borderId="0" xfId="63" applyFont="1" applyFill="1" applyBorder="1" applyAlignment="1">
      <alignment horizontal="center" vertical="top"/>
      <protection locked="0"/>
    </xf>
    <xf numFmtId="177" fontId="20" fillId="0" borderId="0" xfId="63" applyNumberFormat="1" applyFont="1" applyFill="1" applyBorder="1" applyAlignment="1">
      <alignment horizontal="center" vertical="top"/>
      <protection locked="0"/>
    </xf>
    <xf numFmtId="49" fontId="21" fillId="0" borderId="9" xfId="63" applyNumberFormat="1" applyFont="1" applyFill="1" applyBorder="1" applyAlignment="1">
      <alignment horizontal="center" vertical="center"/>
      <protection locked="0"/>
    </xf>
    <xf numFmtId="0" fontId="21" fillId="0" borderId="9" xfId="63" applyFont="1" applyFill="1" applyBorder="1" applyAlignment="1">
      <alignment horizontal="center" vertical="center"/>
      <protection locked="0"/>
    </xf>
    <xf numFmtId="177" fontId="21" fillId="0" borderId="9" xfId="63" applyNumberFormat="1" applyFont="1" applyFill="1" applyBorder="1" applyAlignment="1">
      <alignment horizontal="center" vertical="center"/>
      <protection locked="0"/>
    </xf>
    <xf numFmtId="49" fontId="21" fillId="0" borderId="9" xfId="63" applyNumberFormat="1" applyFont="1" applyFill="1" applyBorder="1" applyAlignment="1">
      <alignment horizontal="left" vertical="center"/>
      <protection locked="0"/>
    </xf>
    <xf numFmtId="0" fontId="21" fillId="0" borderId="9" xfId="63" applyFont="1" applyFill="1" applyBorder="1" applyAlignment="1">
      <alignment horizontal="left" vertical="center"/>
      <protection locked="0"/>
    </xf>
    <xf numFmtId="177" fontId="16" fillId="0" borderId="9" xfId="63" applyNumberFormat="1" applyFont="1" applyFill="1" applyBorder="1" applyAlignment="1">
      <alignment horizontal="center" vertical="center"/>
      <protection locked="0"/>
    </xf>
    <xf numFmtId="49" fontId="21" fillId="0" borderId="9" xfId="63" applyNumberFormat="1" applyFont="1" applyFill="1" applyBorder="1" applyAlignment="1">
      <alignment horizontal="left" vertical="center" indent="1"/>
      <protection locked="0"/>
    </xf>
    <xf numFmtId="49" fontId="22" fillId="0" borderId="9" xfId="63" applyNumberFormat="1" applyFont="1" applyFill="1" applyBorder="1" applyAlignment="1">
      <alignment horizontal="left" vertical="center" indent="1"/>
      <protection locked="0"/>
    </xf>
    <xf numFmtId="49" fontId="16" fillId="0" borderId="9" xfId="63" applyNumberFormat="1" applyFont="1" applyFill="1" applyBorder="1" applyAlignment="1">
      <alignment horizontal="left" vertical="center" indent="2"/>
      <protection locked="0"/>
    </xf>
    <xf numFmtId="49" fontId="23" fillId="0" borderId="9" xfId="63" applyNumberFormat="1" applyFont="1" applyFill="1" applyBorder="1" applyAlignment="1">
      <alignment horizontal="left" vertical="center" indent="2"/>
      <protection locked="0"/>
    </xf>
    <xf numFmtId="0" fontId="1" fillId="0" borderId="9" xfId="63" applyFont="1" applyFill="1" applyBorder="1" applyAlignment="1">
      <alignment horizontal="left" vertical="center" indent="2"/>
      <protection locked="0"/>
    </xf>
    <xf numFmtId="0" fontId="16" fillId="0" borderId="9" xfId="63" applyFont="1" applyFill="1" applyBorder="1" applyAlignment="1">
      <alignment horizontal="left" vertical="center" indent="2"/>
      <protection locked="0"/>
    </xf>
    <xf numFmtId="0" fontId="21" fillId="0" borderId="14" xfId="63" applyFont="1" applyFill="1" applyBorder="1" applyAlignment="1">
      <alignment horizontal="center" vertical="center"/>
      <protection locked="0"/>
    </xf>
    <xf numFmtId="0" fontId="21" fillId="0" borderId="15" xfId="63" applyFont="1" applyFill="1" applyBorder="1" applyAlignment="1">
      <alignment horizontal="center" vertical="center"/>
      <protection locked="0"/>
    </xf>
    <xf numFmtId="0" fontId="24" fillId="0" borderId="0" xfId="69" applyFont="1" applyFill="1" applyBorder="1" applyAlignment="1" applyProtection="1">
      <alignment vertical="center"/>
      <protection/>
    </xf>
    <xf numFmtId="0" fontId="16" fillId="0" borderId="0" xfId="69" applyFont="1" applyFill="1" applyBorder="1" applyAlignment="1" applyProtection="1">
      <alignment vertical="center"/>
      <protection/>
    </xf>
    <xf numFmtId="0" fontId="21" fillId="0" borderId="0" xfId="69" applyFont="1" applyFill="1" applyBorder="1" applyAlignment="1" applyProtection="1">
      <alignment vertical="center"/>
      <protection/>
    </xf>
    <xf numFmtId="49" fontId="21" fillId="0" borderId="0" xfId="69" applyNumberFormat="1" applyFont="1" applyFill="1" applyBorder="1" applyAlignment="1" applyProtection="1">
      <alignment horizontal="left" vertical="center" indent="1"/>
      <protection/>
    </xf>
    <xf numFmtId="0" fontId="16" fillId="0" borderId="0" xfId="69" applyFont="1" applyFill="1" applyBorder="1" applyAlignment="1" applyProtection="1">
      <alignment horizontal="left" vertical="center" indent="2"/>
      <protection/>
    </xf>
    <xf numFmtId="177" fontId="24" fillId="0" borderId="0" xfId="69" applyNumberFormat="1" applyFont="1" applyFill="1" applyBorder="1" applyAlignment="1" applyProtection="1">
      <alignment vertical="center"/>
      <protection/>
    </xf>
    <xf numFmtId="0" fontId="18" fillId="0" borderId="0" xfId="69" applyFont="1" applyFill="1" applyBorder="1" applyAlignment="1" applyProtection="1">
      <alignment vertical="center"/>
      <protection/>
    </xf>
    <xf numFmtId="0" fontId="19" fillId="0" borderId="0" xfId="69" applyFont="1" applyFill="1" applyBorder="1" applyAlignment="1" applyProtection="1">
      <alignment horizontal="center" vertical="center"/>
      <protection/>
    </xf>
    <xf numFmtId="0" fontId="20" fillId="0" borderId="0" xfId="69" applyFont="1" applyFill="1" applyBorder="1" applyAlignment="1" applyProtection="1">
      <alignment horizontal="center" vertical="center"/>
      <protection/>
    </xf>
    <xf numFmtId="177" fontId="16" fillId="0" borderId="0" xfId="69" applyNumberFormat="1" applyFont="1" applyFill="1" applyBorder="1" applyAlignment="1" applyProtection="1">
      <alignment horizontal="right" vertical="center"/>
      <protection/>
    </xf>
    <xf numFmtId="0" fontId="21" fillId="0" borderId="9" xfId="69" applyFont="1" applyFill="1" applyBorder="1" applyAlignment="1" applyProtection="1">
      <alignment horizontal="center" vertical="center"/>
      <protection/>
    </xf>
    <xf numFmtId="177" fontId="21" fillId="0" borderId="9" xfId="69" applyNumberFormat="1" applyFont="1" applyFill="1" applyBorder="1" applyAlignment="1" applyProtection="1">
      <alignment horizontal="center" vertical="center"/>
      <protection/>
    </xf>
    <xf numFmtId="0" fontId="21" fillId="0" borderId="9" xfId="69" applyFont="1" applyFill="1" applyBorder="1" applyAlignment="1" applyProtection="1">
      <alignment horizontal="left" vertical="center"/>
      <protection/>
    </xf>
    <xf numFmtId="0" fontId="21" fillId="0" borderId="9" xfId="69" applyFont="1" applyFill="1" applyBorder="1" applyAlignment="1" applyProtection="1">
      <alignment vertical="center"/>
      <protection/>
    </xf>
    <xf numFmtId="49" fontId="21" fillId="0" borderId="9" xfId="69" applyNumberFormat="1" applyFont="1" applyFill="1" applyBorder="1" applyAlignment="1" applyProtection="1">
      <alignment horizontal="left" vertical="center" indent="1"/>
      <protection/>
    </xf>
    <xf numFmtId="49" fontId="25" fillId="0" borderId="9" xfId="69" applyNumberFormat="1" applyFont="1" applyFill="1" applyBorder="1" applyAlignment="1" applyProtection="1">
      <alignment horizontal="left" vertical="center" indent="1"/>
      <protection/>
    </xf>
    <xf numFmtId="178" fontId="21" fillId="0" borderId="9" xfId="69" applyNumberFormat="1" applyFont="1" applyFill="1" applyBorder="1" applyAlignment="1" applyProtection="1">
      <alignment horizontal="center" vertical="center"/>
      <protection/>
    </xf>
    <xf numFmtId="0" fontId="16" fillId="0" borderId="9" xfId="69" applyFont="1" applyFill="1" applyBorder="1" applyAlignment="1" applyProtection="1">
      <alignment horizontal="left" vertical="center" indent="2"/>
      <protection/>
    </xf>
    <xf numFmtId="0" fontId="23" fillId="0" borderId="9" xfId="69" applyFont="1" applyFill="1" applyBorder="1" applyAlignment="1" applyProtection="1">
      <alignment horizontal="left" vertical="center" indent="2"/>
      <protection/>
    </xf>
    <xf numFmtId="178" fontId="26" fillId="0" borderId="9" xfId="0" applyNumberFormat="1" applyFont="1" applyFill="1" applyBorder="1" applyAlignment="1" applyProtection="1">
      <alignment horizontal="center" vertical="center"/>
      <protection/>
    </xf>
    <xf numFmtId="0" fontId="1" fillId="0" borderId="9" xfId="69" applyFont="1" applyFill="1" applyBorder="1" applyAlignment="1" applyProtection="1">
      <alignment horizontal="left" vertical="center" indent="2"/>
      <protection/>
    </xf>
    <xf numFmtId="178" fontId="26" fillId="0" borderId="9" xfId="0" applyNumberFormat="1" applyFont="1" applyFill="1" applyBorder="1" applyAlignment="1" applyProtection="1">
      <alignment horizontal="center" vertical="center" wrapText="1"/>
      <protection/>
    </xf>
    <xf numFmtId="178" fontId="26" fillId="0" borderId="9" xfId="0" applyNumberFormat="1" applyFont="1" applyFill="1" applyBorder="1" applyAlignment="1" applyProtection="1">
      <alignment horizontal="center" vertical="center"/>
      <protection/>
    </xf>
    <xf numFmtId="0" fontId="21" fillId="0" borderId="14" xfId="69" applyFont="1" applyFill="1" applyBorder="1" applyAlignment="1" applyProtection="1">
      <alignment horizontal="center" vertical="center"/>
      <protection/>
    </xf>
    <xf numFmtId="0" fontId="21" fillId="0" borderId="15" xfId="69" applyFont="1" applyFill="1" applyBorder="1" applyAlignment="1" applyProtection="1">
      <alignment horizontal="center" vertical="center"/>
      <protection/>
    </xf>
    <xf numFmtId="0" fontId="24" fillId="0" borderId="0" xfId="64" applyFont="1" applyAlignment="1">
      <alignment wrapText="1"/>
      <protection/>
    </xf>
    <xf numFmtId="0" fontId="16" fillId="0" borderId="0" xfId="64" applyFont="1" applyAlignment="1">
      <alignment wrapText="1"/>
      <protection/>
    </xf>
    <xf numFmtId="0" fontId="27" fillId="0" borderId="0" xfId="64" applyFont="1" applyAlignment="1">
      <alignment horizontal="center" vertical="center" wrapText="1"/>
      <protection/>
    </xf>
    <xf numFmtId="0" fontId="21" fillId="0" borderId="0" xfId="64" applyFont="1" applyAlignment="1">
      <alignment horizontal="center" vertical="center" wrapText="1"/>
      <protection/>
    </xf>
    <xf numFmtId="0" fontId="21" fillId="0" borderId="0" xfId="64" applyFont="1" applyAlignment="1">
      <alignment wrapText="1"/>
      <protection/>
    </xf>
    <xf numFmtId="0" fontId="18" fillId="0" borderId="0" xfId="68" applyFont="1" applyFill="1" applyBorder="1" applyAlignment="1">
      <alignment horizontal="left" vertical="center" wrapText="1"/>
      <protection/>
    </xf>
    <xf numFmtId="0" fontId="28" fillId="0" borderId="0" xfId="68" applyFont="1" applyFill="1" applyBorder="1" applyAlignment="1">
      <alignment horizontal="left" vertical="center" wrapText="1"/>
      <protection/>
    </xf>
    <xf numFmtId="49" fontId="19" fillId="0" borderId="0" xfId="64" applyNumberFormat="1" applyFont="1" applyAlignment="1">
      <alignment horizontal="centerContinuous" vertical="center" wrapText="1"/>
      <protection/>
    </xf>
    <xf numFmtId="49" fontId="20" fillId="0" borderId="0" xfId="64" applyNumberFormat="1" applyFont="1" applyAlignment="1">
      <alignment horizontal="centerContinuous" vertical="center" wrapText="1"/>
      <protection/>
    </xf>
    <xf numFmtId="0" fontId="21" fillId="0" borderId="0" xfId="64" applyFont="1" applyAlignment="1">
      <alignment horizontal="center" wrapText="1"/>
      <protection/>
    </xf>
    <xf numFmtId="177" fontId="29" fillId="0" borderId="0" xfId="63" applyNumberFormat="1" applyFont="1" applyFill="1" applyBorder="1" applyAlignment="1">
      <alignment horizontal="right" vertical="top"/>
      <protection locked="0"/>
    </xf>
    <xf numFmtId="0" fontId="27" fillId="0" borderId="9" xfId="64" applyFont="1" applyBorder="1" applyAlignment="1">
      <alignment horizontal="center" vertical="center" wrapText="1"/>
      <protection/>
    </xf>
    <xf numFmtId="1" fontId="27" fillId="0" borderId="9" xfId="64" applyNumberFormat="1" applyFont="1" applyBorder="1" applyAlignment="1" applyProtection="1">
      <alignment horizontal="center" vertical="center" wrapText="1"/>
      <protection locked="0"/>
    </xf>
    <xf numFmtId="0" fontId="27" fillId="0" borderId="0" xfId="64" applyFont="1" applyBorder="1" applyAlignment="1">
      <alignment horizontal="center" vertical="center" wrapText="1"/>
      <protection/>
    </xf>
    <xf numFmtId="178" fontId="16" fillId="0" borderId="9" xfId="64" applyNumberFormat="1" applyFont="1" applyFill="1" applyBorder="1" applyAlignment="1">
      <alignment horizontal="right" vertical="center" wrapText="1"/>
      <protection/>
    </xf>
    <xf numFmtId="0" fontId="21" fillId="0" borderId="0" xfId="64" applyFont="1" applyBorder="1" applyAlignment="1">
      <alignment horizontal="center" vertical="center" wrapText="1"/>
      <protection/>
    </xf>
    <xf numFmtId="0" fontId="16" fillId="0" borderId="0" xfId="64" applyFont="1" applyBorder="1" applyAlignment="1">
      <alignment wrapText="1"/>
      <protection/>
    </xf>
    <xf numFmtId="0" fontId="21" fillId="0" borderId="9" xfId="64" applyFont="1" applyBorder="1" applyAlignment="1">
      <alignment horizontal="center" vertical="center" wrapText="1"/>
      <protection/>
    </xf>
    <xf numFmtId="178" fontId="16" fillId="0" borderId="9" xfId="64" applyNumberFormat="1" applyFont="1" applyBorder="1" applyAlignment="1">
      <alignment horizontal="right" vertical="center" wrapText="1"/>
      <protection/>
    </xf>
    <xf numFmtId="0" fontId="21" fillId="0" borderId="0" xfId="64" applyFont="1" applyBorder="1" applyAlignment="1">
      <alignment wrapText="1"/>
      <protection/>
    </xf>
    <xf numFmtId="0" fontId="0" fillId="0" borderId="0" xfId="64" applyFont="1" applyAlignment="1">
      <alignment horizontal="left" wrapText="1"/>
      <protection/>
    </xf>
    <xf numFmtId="0" fontId="30" fillId="0" borderId="0" xfId="63" applyFont="1" applyFill="1" applyBorder="1" applyAlignment="1">
      <alignment vertical="top"/>
      <protection locked="0"/>
    </xf>
    <xf numFmtId="49" fontId="15" fillId="0" borderId="0" xfId="69" applyNumberFormat="1" applyFont="1" applyFill="1" applyBorder="1" applyAlignment="1" applyProtection="1">
      <alignment/>
      <protection/>
    </xf>
    <xf numFmtId="2" fontId="15" fillId="0" borderId="0" xfId="69" applyNumberFormat="1" applyFont="1" applyFill="1" applyBorder="1" applyAlignment="1" applyProtection="1">
      <alignment/>
      <protection/>
    </xf>
    <xf numFmtId="177" fontId="15" fillId="0" borderId="0" xfId="63" applyNumberFormat="1" applyFont="1" applyFill="1" applyBorder="1" applyAlignment="1">
      <alignment vertical="top"/>
      <protection locked="0"/>
    </xf>
    <xf numFmtId="0" fontId="16" fillId="0" borderId="0" xfId="68" applyFont="1" applyFill="1" applyBorder="1" applyAlignment="1">
      <alignment horizontal="left" vertical="center"/>
      <protection/>
    </xf>
    <xf numFmtId="0" fontId="19" fillId="0" borderId="0" xfId="63" applyFont="1" applyFill="1" applyBorder="1" applyAlignment="1">
      <alignment horizontal="center" vertical="center" wrapText="1"/>
      <protection locked="0"/>
    </xf>
    <xf numFmtId="0" fontId="20" fillId="0" borderId="0" xfId="63" applyFont="1" applyFill="1" applyBorder="1" applyAlignment="1">
      <alignment horizontal="center" vertical="center"/>
      <protection locked="0"/>
    </xf>
    <xf numFmtId="49" fontId="27" fillId="0" borderId="9" xfId="63" applyNumberFormat="1" applyFont="1" applyFill="1" applyBorder="1" applyAlignment="1">
      <alignment horizontal="center" vertical="center"/>
      <protection locked="0"/>
    </xf>
    <xf numFmtId="0" fontId="21" fillId="0" borderId="0" xfId="63" applyFont="1" applyFill="1" applyBorder="1" applyAlignment="1">
      <alignment vertical="top"/>
      <protection locked="0"/>
    </xf>
    <xf numFmtId="0" fontId="30" fillId="0" borderId="0" xfId="69" applyFont="1" applyFill="1" applyBorder="1" applyAlignment="1" applyProtection="1">
      <alignment vertical="center" wrapText="1"/>
      <protection/>
    </xf>
    <xf numFmtId="49" fontId="16" fillId="0" borderId="9" xfId="63" applyNumberFormat="1" applyFont="1" applyFill="1" applyBorder="1" applyAlignment="1">
      <alignment horizontal="center" vertical="center"/>
      <protection locked="0"/>
    </xf>
    <xf numFmtId="49" fontId="16" fillId="0" borderId="9" xfId="63" applyNumberFormat="1" applyFont="1" applyFill="1" applyBorder="1" applyAlignment="1">
      <alignment horizontal="left" vertical="center"/>
      <protection locked="0"/>
    </xf>
    <xf numFmtId="178" fontId="16" fillId="0" borderId="0" xfId="63" applyNumberFormat="1" applyFont="1" applyFill="1" applyBorder="1" applyAlignment="1">
      <alignment vertical="top"/>
      <protection locked="0"/>
    </xf>
    <xf numFmtId="176" fontId="15" fillId="0" borderId="0" xfId="63" applyNumberFormat="1" applyFont="1" applyFill="1" applyBorder="1" applyAlignment="1">
      <alignment vertical="top"/>
      <protection locked="0"/>
    </xf>
    <xf numFmtId="49" fontId="16" fillId="0" borderId="9" xfId="63" applyNumberFormat="1" applyFont="1" applyFill="1" applyBorder="1" applyAlignment="1">
      <alignment horizontal="left" vertical="center" indent="1"/>
      <protection locked="0"/>
    </xf>
    <xf numFmtId="178" fontId="15" fillId="0" borderId="0" xfId="63" applyNumberFormat="1" applyFont="1" applyFill="1" applyBorder="1" applyAlignment="1">
      <alignment vertical="top"/>
      <protection locked="0"/>
    </xf>
    <xf numFmtId="0" fontId="15" fillId="0" borderId="0" xfId="69" applyFont="1" applyFill="1" applyBorder="1" applyAlignment="1" applyProtection="1">
      <alignment vertical="center" wrapText="1"/>
      <protection/>
    </xf>
    <xf numFmtId="49" fontId="1" fillId="0" borderId="0" xfId="63" applyNumberFormat="1" applyFont="1" applyFill="1" applyBorder="1" applyAlignment="1">
      <alignment horizontal="left" vertical="top"/>
      <protection locked="0"/>
    </xf>
    <xf numFmtId="177" fontId="30" fillId="0" borderId="0" xfId="63" applyNumberFormat="1" applyFont="1" applyFill="1" applyBorder="1" applyAlignment="1">
      <alignment vertical="top"/>
      <protection locked="0"/>
    </xf>
    <xf numFmtId="0" fontId="30" fillId="0" borderId="0" xfId="69" applyFont="1" applyFill="1" applyBorder="1" applyAlignment="1" applyProtection="1">
      <alignment horizontal="center" vertical="center" wrapText="1"/>
      <protection/>
    </xf>
    <xf numFmtId="0" fontId="15" fillId="0" borderId="0" xfId="69" applyFont="1" applyFill="1" applyBorder="1" applyAlignment="1" applyProtection="1">
      <alignment horizontal="center" vertical="center" wrapText="1"/>
      <protection/>
    </xf>
    <xf numFmtId="49" fontId="15" fillId="0" borderId="0" xfId="69" applyNumberFormat="1" applyFont="1" applyFill="1" applyBorder="1" applyAlignment="1" applyProtection="1">
      <alignment vertical="center"/>
      <protection locked="0"/>
    </xf>
    <xf numFmtId="2" fontId="15" fillId="0" borderId="0" xfId="69" applyNumberFormat="1" applyFont="1" applyFill="1" applyBorder="1" applyAlignment="1" applyProtection="1">
      <alignment vertical="center"/>
      <protection locked="0"/>
    </xf>
    <xf numFmtId="178" fontId="16" fillId="0" borderId="9" xfId="63" applyNumberFormat="1" applyFont="1" applyFill="1" applyBorder="1" applyAlignment="1">
      <alignment vertical="center"/>
      <protection locked="0"/>
    </xf>
    <xf numFmtId="49" fontId="15" fillId="0" borderId="0" xfId="63" applyNumberFormat="1" applyFont="1" applyFill="1" applyBorder="1" applyAlignment="1">
      <alignment horizontal="left" vertical="top" indent="1"/>
      <protection locked="0"/>
    </xf>
    <xf numFmtId="49" fontId="15" fillId="0" borderId="0" xfId="63" applyNumberFormat="1" applyFont="1" applyFill="1" applyBorder="1" applyAlignment="1">
      <alignment horizontal="left" vertical="top" indent="2"/>
      <protection locked="0"/>
    </xf>
    <xf numFmtId="177" fontId="16" fillId="0" borderId="0" xfId="63" applyNumberFormat="1" applyFont="1" applyFill="1" applyBorder="1" applyAlignment="1">
      <alignment vertical="top"/>
      <protection locked="0"/>
    </xf>
    <xf numFmtId="177" fontId="16" fillId="0" borderId="9" xfId="63" applyNumberFormat="1" applyFont="1" applyFill="1" applyBorder="1" applyAlignment="1">
      <alignment vertical="center"/>
      <protection locked="0"/>
    </xf>
    <xf numFmtId="49" fontId="22" fillId="0" borderId="9" xfId="63" applyNumberFormat="1" applyFont="1" applyFill="1" applyBorder="1" applyAlignment="1">
      <alignment horizontal="left" vertical="center" wrapText="1" indent="1"/>
      <protection locked="0"/>
    </xf>
    <xf numFmtId="177" fontId="21" fillId="0" borderId="9" xfId="63" applyNumberFormat="1" applyFont="1" applyFill="1" applyBorder="1" applyAlignment="1">
      <alignment vertical="center"/>
      <protection locked="0"/>
    </xf>
    <xf numFmtId="177" fontId="16" fillId="0" borderId="0" xfId="63" applyNumberFormat="1" applyFont="1" applyFill="1" applyBorder="1" applyAlignment="1">
      <alignment horizontal="right" vertical="center"/>
      <protection locked="0"/>
    </xf>
    <xf numFmtId="49" fontId="22" fillId="0" borderId="9" xfId="63" applyNumberFormat="1" applyFont="1" applyFill="1" applyBorder="1" applyAlignment="1">
      <alignment horizontal="left" vertical="center"/>
      <protection locked="0"/>
    </xf>
    <xf numFmtId="0" fontId="26" fillId="0" borderId="9" xfId="0" applyFont="1" applyFill="1" applyBorder="1" applyAlignment="1" applyProtection="1">
      <alignment horizontal="justify" vertical="center" wrapText="1"/>
      <protection/>
    </xf>
    <xf numFmtId="0" fontId="31" fillId="0" borderId="9" xfId="0" applyFont="1" applyFill="1" applyBorder="1" applyAlignment="1" applyProtection="1">
      <alignment horizontal="right" vertical="center" wrapText="1"/>
      <protection/>
    </xf>
    <xf numFmtId="0" fontId="26" fillId="0" borderId="9" xfId="0" applyFont="1" applyFill="1" applyBorder="1" applyAlignment="1" applyProtection="1">
      <alignment horizontal="center" vertical="center" wrapText="1"/>
      <protection/>
    </xf>
    <xf numFmtId="0" fontId="32" fillId="0" borderId="9" xfId="0" applyFont="1" applyFill="1" applyBorder="1" applyAlignment="1" applyProtection="1">
      <alignment horizontal="center" vertical="center" wrapText="1"/>
      <protection/>
    </xf>
    <xf numFmtId="49" fontId="23" fillId="0" borderId="9" xfId="63" applyNumberFormat="1" applyFont="1" applyFill="1" applyBorder="1" applyAlignment="1">
      <alignment horizontal="left" vertical="center" indent="1"/>
      <protection locked="0"/>
    </xf>
    <xf numFmtId="0" fontId="22" fillId="0" borderId="9" xfId="63" applyFont="1" applyFill="1" applyBorder="1" applyAlignment="1">
      <alignment horizontal="center" vertical="center"/>
      <protection locked="0"/>
    </xf>
    <xf numFmtId="0" fontId="0" fillId="0" borderId="0" xfId="69" applyFont="1" applyFill="1" applyBorder="1" applyAlignment="1" applyProtection="1">
      <alignment vertical="center"/>
      <protection/>
    </xf>
    <xf numFmtId="0" fontId="27" fillId="0" borderId="0" xfId="69" applyFont="1" applyFill="1" applyBorder="1" applyAlignment="1" applyProtection="1">
      <alignment vertical="center"/>
      <protection/>
    </xf>
    <xf numFmtId="49" fontId="16" fillId="0" borderId="0" xfId="69" applyNumberFormat="1" applyFont="1" applyFill="1" applyBorder="1" applyAlignment="1" applyProtection="1">
      <alignment horizontal="left" vertical="center" indent="1"/>
      <protection/>
    </xf>
    <xf numFmtId="0" fontId="27" fillId="0" borderId="9" xfId="69" applyFont="1" applyFill="1" applyBorder="1" applyAlignment="1" applyProtection="1">
      <alignment horizontal="center" vertical="center"/>
      <protection/>
    </xf>
    <xf numFmtId="177" fontId="27" fillId="0" borderId="9" xfId="69" applyNumberFormat="1" applyFont="1" applyFill="1" applyBorder="1" applyAlignment="1" applyProtection="1">
      <alignment horizontal="center" vertical="center"/>
      <protection/>
    </xf>
    <xf numFmtId="0" fontId="26" fillId="0" borderId="16" xfId="0" applyFont="1" applyFill="1" applyBorder="1" applyAlignment="1" applyProtection="1">
      <alignment horizontal="justify" vertical="center" wrapText="1"/>
      <protection/>
    </xf>
    <xf numFmtId="0" fontId="31" fillId="0" borderId="17" xfId="0" applyFont="1" applyFill="1" applyBorder="1" applyAlignment="1" applyProtection="1">
      <alignment horizontal="center" vertical="center" wrapText="1"/>
      <protection/>
    </xf>
    <xf numFmtId="0" fontId="33" fillId="0" borderId="16" xfId="0" applyFont="1" applyFill="1" applyBorder="1" applyAlignment="1" applyProtection="1">
      <alignment horizontal="justify" vertical="center" wrapText="1"/>
      <protection/>
    </xf>
    <xf numFmtId="0" fontId="32" fillId="0" borderId="17" xfId="0" applyFont="1" applyFill="1" applyBorder="1" applyAlignment="1" applyProtection="1">
      <alignment horizontal="center" vertical="center" wrapText="1"/>
      <protection/>
    </xf>
    <xf numFmtId="0" fontId="17" fillId="0" borderId="0" xfId="0" applyFont="1" applyFill="1" applyAlignment="1" applyProtection="1">
      <alignment vertical="center"/>
      <protection locked="0"/>
    </xf>
    <xf numFmtId="178" fontId="24" fillId="0" borderId="0" xfId="64" applyNumberFormat="1" applyFont="1" applyAlignment="1">
      <alignment horizontal="center" wrapText="1"/>
      <protection/>
    </xf>
    <xf numFmtId="178" fontId="28" fillId="0" borderId="0" xfId="68" applyNumberFormat="1" applyFont="1" applyFill="1" applyBorder="1" applyAlignment="1">
      <alignment horizontal="center" vertical="center" wrapText="1"/>
      <protection/>
    </xf>
    <xf numFmtId="49" fontId="19" fillId="0" borderId="0" xfId="64" applyNumberFormat="1" applyFont="1" applyAlignment="1">
      <alignment horizontal="center" vertical="center" wrapText="1"/>
      <protection/>
    </xf>
    <xf numFmtId="178" fontId="29" fillId="0" borderId="0" xfId="63" applyNumberFormat="1" applyFont="1" applyFill="1" applyBorder="1" applyAlignment="1">
      <alignment horizontal="center" vertical="top"/>
      <protection locked="0"/>
    </xf>
    <xf numFmtId="178" fontId="27" fillId="0" borderId="9" xfId="64" applyNumberFormat="1" applyFont="1" applyBorder="1" applyAlignment="1" applyProtection="1">
      <alignment horizontal="center" vertical="center" wrapText="1"/>
      <protection locked="0"/>
    </xf>
    <xf numFmtId="0" fontId="0" fillId="0" borderId="9" xfId="0" applyFont="1" applyFill="1" applyBorder="1" applyAlignment="1" applyProtection="1">
      <alignment horizontal="left" vertical="center" wrapText="1"/>
      <protection locked="0"/>
    </xf>
    <xf numFmtId="176" fontId="0" fillId="0" borderId="9" xfId="0" applyNumberFormat="1" applyFont="1" applyFill="1" applyBorder="1" applyAlignment="1" applyProtection="1">
      <alignment horizontal="center" vertical="center" wrapText="1"/>
      <protection locked="0"/>
    </xf>
    <xf numFmtId="0" fontId="24" fillId="0" borderId="0" xfId="64" applyFont="1" applyAlignment="1">
      <alignment vertical="center" wrapText="1"/>
      <protection/>
    </xf>
    <xf numFmtId="0" fontId="34" fillId="0" borderId="9" xfId="64" applyFont="1" applyBorder="1" applyAlignment="1">
      <alignment horizontal="center" vertical="center" wrapText="1"/>
      <protection/>
    </xf>
    <xf numFmtId="176" fontId="35" fillId="0" borderId="9" xfId="64" applyNumberFormat="1" applyFont="1" applyBorder="1" applyAlignment="1">
      <alignment horizontal="center" vertical="center" wrapText="1"/>
      <protection/>
    </xf>
    <xf numFmtId="0" fontId="0" fillId="0" borderId="0" xfId="64" applyFont="1" applyAlignment="1">
      <alignment wrapText="1"/>
      <protection/>
    </xf>
    <xf numFmtId="49" fontId="23" fillId="0" borderId="9" xfId="63" applyNumberFormat="1" applyFont="1" applyFill="1" applyBorder="1" applyAlignment="1">
      <alignment horizontal="center" vertical="center"/>
      <protection locked="0"/>
    </xf>
    <xf numFmtId="176" fontId="16" fillId="0" borderId="9" xfId="63" applyNumberFormat="1" applyFont="1" applyFill="1" applyBorder="1" applyAlignment="1">
      <alignment horizontal="center" vertical="center"/>
      <protection locked="0"/>
    </xf>
    <xf numFmtId="0" fontId="36" fillId="0" borderId="0" xfId="63" applyFont="1" applyFill="1" applyBorder="1" applyAlignment="1">
      <alignment vertical="top"/>
      <protection locked="0"/>
    </xf>
    <xf numFmtId="49" fontId="16" fillId="0" borderId="0" xfId="63" applyNumberFormat="1" applyFont="1" applyFill="1" applyBorder="1" applyAlignment="1">
      <alignment horizontal="left" vertical="center"/>
      <protection locked="0"/>
    </xf>
    <xf numFmtId="177" fontId="16" fillId="0" borderId="0" xfId="63" applyNumberFormat="1" applyFont="1" applyFill="1" applyBorder="1" applyAlignment="1">
      <alignment horizontal="center" vertical="center"/>
      <protection locked="0"/>
    </xf>
    <xf numFmtId="0" fontId="19" fillId="0" borderId="0" xfId="63" applyFont="1" applyFill="1" applyBorder="1" applyAlignment="1">
      <alignment horizontal="center" vertical="center"/>
      <protection locked="0"/>
    </xf>
    <xf numFmtId="177" fontId="20" fillId="0" borderId="0" xfId="63" applyNumberFormat="1" applyFont="1" applyFill="1" applyBorder="1" applyAlignment="1">
      <alignment horizontal="center" vertical="center"/>
      <protection locked="0"/>
    </xf>
    <xf numFmtId="0" fontId="27" fillId="0" borderId="9" xfId="63" applyFont="1" applyFill="1" applyBorder="1" applyAlignment="1">
      <alignment horizontal="center" vertical="center"/>
      <protection locked="0"/>
    </xf>
    <xf numFmtId="177" fontId="27" fillId="0" borderId="9" xfId="63" applyNumberFormat="1" applyFont="1" applyFill="1" applyBorder="1" applyAlignment="1">
      <alignment horizontal="center" vertical="center"/>
      <protection locked="0"/>
    </xf>
    <xf numFmtId="49" fontId="0" fillId="0" borderId="9" xfId="0" applyNumberFormat="1" applyFont="1" applyFill="1" applyBorder="1" applyAlignment="1" applyProtection="1">
      <alignment vertical="center"/>
      <protection/>
    </xf>
    <xf numFmtId="49" fontId="0" fillId="0" borderId="9" xfId="0" applyNumberFormat="1" applyFont="1" applyFill="1" applyBorder="1" applyAlignment="1" applyProtection="1">
      <alignment vertical="center" wrapText="1"/>
      <protection/>
    </xf>
    <xf numFmtId="1" fontId="0" fillId="0" borderId="9" xfId="0" applyNumberFormat="1" applyFont="1" applyFill="1" applyBorder="1" applyAlignment="1" applyProtection="1">
      <alignment horizontal="center" vertical="center"/>
      <protection/>
    </xf>
    <xf numFmtId="49" fontId="0" fillId="0" borderId="9" xfId="0" applyNumberFormat="1" applyFont="1" applyFill="1" applyBorder="1" applyAlignment="1" applyProtection="1">
      <alignment horizontal="left" vertical="center" wrapText="1" indent="1"/>
      <protection/>
    </xf>
    <xf numFmtId="0" fontId="0" fillId="0" borderId="9" xfId="0" applyFont="1" applyFill="1" applyBorder="1" applyAlignment="1" applyProtection="1">
      <alignment horizontal="center" vertical="center"/>
      <protection/>
    </xf>
    <xf numFmtId="49" fontId="0" fillId="0" borderId="9" xfId="63" applyNumberFormat="1" applyFont="1" applyFill="1" applyBorder="1" applyAlignment="1">
      <alignment horizontal="left" vertical="center"/>
      <protection locked="0"/>
    </xf>
    <xf numFmtId="177" fontId="0" fillId="0" borderId="9" xfId="63" applyNumberFormat="1" applyFont="1" applyFill="1" applyBorder="1" applyAlignment="1">
      <alignment horizontal="center" vertical="center"/>
      <protection locked="0"/>
    </xf>
    <xf numFmtId="1" fontId="1" fillId="0" borderId="9" xfId="0" applyNumberFormat="1" applyFont="1" applyFill="1" applyBorder="1" applyAlignment="1" applyProtection="1">
      <alignment horizontal="center" vertical="center"/>
      <protection/>
    </xf>
    <xf numFmtId="49" fontId="1" fillId="0" borderId="9" xfId="63" applyNumberFormat="1" applyFont="1" applyFill="1" applyBorder="1" applyAlignment="1">
      <alignment horizontal="center" vertical="center"/>
      <protection locked="0"/>
    </xf>
    <xf numFmtId="49" fontId="16" fillId="0" borderId="9" xfId="63" applyNumberFormat="1" applyFont="1" applyFill="1" applyBorder="1" applyAlignment="1">
      <alignment horizontal="center" vertical="center"/>
      <protection locked="0"/>
    </xf>
    <xf numFmtId="177" fontId="16" fillId="0" borderId="9" xfId="63" applyNumberFormat="1" applyFont="1" applyFill="1" applyBorder="1" applyAlignment="1">
      <alignment horizontal="center" vertical="center"/>
      <protection locked="0"/>
    </xf>
    <xf numFmtId="49" fontId="37" fillId="0" borderId="0" xfId="63" applyNumberFormat="1" applyFont="1" applyFill="1" applyBorder="1" applyAlignment="1">
      <alignment horizontal="left" vertical="top"/>
      <protection locked="0"/>
    </xf>
    <xf numFmtId="49" fontId="37" fillId="0" borderId="0" xfId="63" applyNumberFormat="1" applyFont="1" applyFill="1" applyAlignment="1">
      <alignment horizontal="left" vertical="top"/>
      <protection locked="0"/>
    </xf>
    <xf numFmtId="178" fontId="21" fillId="0" borderId="9" xfId="63" applyNumberFormat="1" applyFont="1" applyFill="1" applyBorder="1" applyAlignment="1">
      <alignment horizontal="center" vertical="center"/>
      <protection locked="0"/>
    </xf>
    <xf numFmtId="0" fontId="0" fillId="0" borderId="14" xfId="0" applyNumberFormat="1" applyFont="1" applyFill="1" applyBorder="1" applyAlignment="1" applyProtection="1">
      <alignment vertical="center" wrapText="1"/>
      <protection/>
    </xf>
    <xf numFmtId="0" fontId="0" fillId="0" borderId="9" xfId="0" applyFont="1" applyFill="1" applyBorder="1" applyAlignment="1" applyProtection="1">
      <alignment horizontal="center" vertical="center"/>
      <protection/>
    </xf>
    <xf numFmtId="0" fontId="0" fillId="0" borderId="9" xfId="0" applyNumberFormat="1" applyFont="1" applyFill="1" applyBorder="1" applyAlignment="1" applyProtection="1">
      <alignment vertical="center" wrapText="1"/>
      <protection/>
    </xf>
    <xf numFmtId="0" fontId="0" fillId="0" borderId="14" xfId="0" applyNumberFormat="1" applyFont="1" applyFill="1" applyBorder="1" applyAlignment="1" applyProtection="1">
      <alignment horizontal="left" vertical="center" wrapText="1"/>
      <protection/>
    </xf>
    <xf numFmtId="178" fontId="0" fillId="0" borderId="9" xfId="0" applyNumberFormat="1" applyFont="1" applyFill="1" applyBorder="1" applyAlignment="1" applyProtection="1">
      <alignment horizontal="center" vertical="center"/>
      <protection/>
    </xf>
    <xf numFmtId="0" fontId="34" fillId="0" borderId="18" xfId="0" applyNumberFormat="1" applyFont="1" applyFill="1" applyBorder="1" applyAlignment="1" applyProtection="1">
      <alignment vertical="center" wrapText="1"/>
      <protection/>
    </xf>
    <xf numFmtId="178" fontId="34" fillId="0" borderId="9" xfId="0" applyNumberFormat="1" applyFont="1" applyFill="1" applyBorder="1" applyAlignment="1" applyProtection="1">
      <alignment horizontal="center" vertical="center"/>
      <protection/>
    </xf>
    <xf numFmtId="0" fontId="22" fillId="0" borderId="14" xfId="63" applyFont="1" applyFill="1" applyBorder="1" applyAlignment="1">
      <alignment horizontal="center" vertical="center"/>
      <protection locked="0"/>
    </xf>
    <xf numFmtId="49" fontId="23" fillId="0" borderId="9" xfId="69" applyNumberFormat="1" applyFont="1" applyFill="1" applyBorder="1" applyAlignment="1" applyProtection="1">
      <alignment horizontal="left" vertical="center"/>
      <protection/>
    </xf>
    <xf numFmtId="0" fontId="1" fillId="0" borderId="9" xfId="69" applyFont="1" applyFill="1" applyBorder="1" applyAlignment="1" applyProtection="1">
      <alignment horizontal="left" vertical="center"/>
      <protection/>
    </xf>
    <xf numFmtId="0" fontId="1" fillId="0" borderId="14" xfId="69" applyFont="1" applyFill="1" applyBorder="1" applyAlignment="1" applyProtection="1">
      <alignment horizontal="left" vertical="center"/>
      <protection/>
    </xf>
    <xf numFmtId="0" fontId="22" fillId="0" borderId="14" xfId="69" applyFont="1" applyFill="1" applyBorder="1" applyAlignment="1" applyProtection="1">
      <alignment horizontal="center" vertical="center"/>
      <protection/>
    </xf>
    <xf numFmtId="0" fontId="38" fillId="0" borderId="0" xfId="64" applyFont="1" applyAlignment="1">
      <alignment horizontal="center" vertical="center" wrapText="1"/>
      <protection/>
    </xf>
    <xf numFmtId="179" fontId="24" fillId="0" borderId="0" xfId="64" applyNumberFormat="1" applyFont="1" applyAlignment="1">
      <alignment horizontal="center" wrapText="1"/>
      <protection/>
    </xf>
    <xf numFmtId="179" fontId="28" fillId="0" borderId="0" xfId="68" applyNumberFormat="1" applyFont="1" applyFill="1" applyBorder="1" applyAlignment="1">
      <alignment horizontal="center" vertical="center" wrapText="1"/>
      <protection/>
    </xf>
    <xf numFmtId="179" fontId="19" fillId="0" borderId="0" xfId="64" applyNumberFormat="1" applyFont="1" applyAlignment="1">
      <alignment horizontal="center" vertical="center" wrapText="1"/>
      <protection/>
    </xf>
    <xf numFmtId="179" fontId="29" fillId="0" borderId="0" xfId="63" applyNumberFormat="1" applyFont="1" applyFill="1" applyBorder="1" applyAlignment="1">
      <alignment horizontal="center" vertical="top"/>
      <protection locked="0"/>
    </xf>
    <xf numFmtId="179" fontId="27" fillId="0" borderId="9" xfId="64" applyNumberFormat="1" applyFont="1" applyBorder="1" applyAlignment="1" applyProtection="1">
      <alignment horizontal="center" vertical="center" wrapText="1"/>
      <protection locked="0"/>
    </xf>
    <xf numFmtId="0" fontId="39" fillId="0" borderId="9" xfId="0" applyFont="1" applyFill="1" applyBorder="1" applyAlignment="1" applyProtection="1">
      <alignment horizontal="left" vertical="center" wrapText="1"/>
      <protection locked="0"/>
    </xf>
    <xf numFmtId="0" fontId="39" fillId="0" borderId="9" xfId="0" applyFont="1" applyFill="1" applyBorder="1" applyAlignment="1" applyProtection="1">
      <alignment horizontal="center" vertical="center" wrapText="1"/>
      <protection locked="0"/>
    </xf>
    <xf numFmtId="179" fontId="39" fillId="0" borderId="9" xfId="0" applyNumberFormat="1" applyFont="1" applyFill="1" applyBorder="1" applyAlignment="1" applyProtection="1">
      <alignment horizontal="center" vertical="center" wrapText="1"/>
      <protection/>
    </xf>
    <xf numFmtId="49" fontId="39" fillId="0" borderId="9" xfId="0" applyNumberFormat="1" applyFont="1" applyFill="1" applyBorder="1" applyAlignment="1" applyProtection="1">
      <alignment horizontal="left" vertical="center" wrapText="1"/>
      <protection locked="0"/>
    </xf>
    <xf numFmtId="179" fontId="39" fillId="0" borderId="9" xfId="0" applyNumberFormat="1" applyFont="1" applyFill="1" applyBorder="1" applyAlignment="1" applyProtection="1">
      <alignment horizontal="center" vertical="center" wrapText="1"/>
      <protection/>
    </xf>
    <xf numFmtId="179" fontId="35" fillId="0" borderId="9" xfId="64" applyNumberFormat="1" applyFont="1" applyBorder="1" applyAlignment="1">
      <alignment horizontal="center" vertical="center" wrapText="1"/>
      <protection/>
    </xf>
    <xf numFmtId="49" fontId="21" fillId="0" borderId="0" xfId="69" applyNumberFormat="1" applyFont="1" applyFill="1" applyBorder="1" applyAlignment="1" applyProtection="1">
      <alignment horizontal="left" vertical="center"/>
      <protection/>
    </xf>
    <xf numFmtId="178" fontId="24" fillId="0" borderId="0" xfId="69" applyNumberFormat="1" applyFont="1" applyFill="1" applyBorder="1" applyAlignment="1" applyProtection="1">
      <alignment horizontal="center" vertical="center"/>
      <protection/>
    </xf>
    <xf numFmtId="176" fontId="24" fillId="0" borderId="0" xfId="69" applyNumberFormat="1" applyFont="1" applyFill="1" applyBorder="1" applyAlignment="1" applyProtection="1">
      <alignment vertical="center"/>
      <protection/>
    </xf>
    <xf numFmtId="178" fontId="20" fillId="0" borderId="0" xfId="69" applyNumberFormat="1" applyFont="1" applyFill="1" applyBorder="1" applyAlignment="1" applyProtection="1">
      <alignment horizontal="center" vertical="center"/>
      <protection/>
    </xf>
    <xf numFmtId="178" fontId="16" fillId="0" borderId="0" xfId="69" applyNumberFormat="1" applyFont="1" applyFill="1" applyBorder="1" applyAlignment="1" applyProtection="1">
      <alignment horizontal="center" vertical="center"/>
      <protection/>
    </xf>
    <xf numFmtId="176" fontId="16" fillId="0" borderId="0" xfId="69" applyNumberFormat="1" applyFont="1" applyFill="1" applyBorder="1" applyAlignment="1" applyProtection="1">
      <alignment vertical="center"/>
      <protection/>
    </xf>
    <xf numFmtId="0" fontId="27" fillId="0" borderId="9" xfId="69" applyFont="1" applyFill="1" applyBorder="1" applyAlignment="1" applyProtection="1">
      <alignment horizontal="center" vertical="center" wrapText="1"/>
      <protection/>
    </xf>
    <xf numFmtId="176" fontId="21" fillId="0" borderId="0" xfId="69" applyNumberFormat="1" applyFont="1" applyFill="1" applyBorder="1" applyAlignment="1" applyProtection="1">
      <alignment vertical="center"/>
      <protection/>
    </xf>
    <xf numFmtId="49" fontId="21" fillId="0" borderId="9" xfId="69" applyNumberFormat="1" applyFont="1" applyFill="1" applyBorder="1" applyAlignment="1" applyProtection="1">
      <alignment horizontal="left" vertical="center"/>
      <protection/>
    </xf>
    <xf numFmtId="49" fontId="22" fillId="0" borderId="9" xfId="69" applyNumberFormat="1" applyFont="1" applyFill="1" applyBorder="1" applyAlignment="1" applyProtection="1">
      <alignment horizontal="left" vertical="center"/>
      <protection/>
    </xf>
    <xf numFmtId="178" fontId="21" fillId="0" borderId="0" xfId="69" applyNumberFormat="1" applyFont="1" applyFill="1" applyBorder="1" applyAlignment="1" applyProtection="1">
      <alignment horizontal="left" vertical="center"/>
      <protection/>
    </xf>
    <xf numFmtId="176" fontId="21" fillId="0" borderId="0" xfId="69" applyNumberFormat="1" applyFont="1" applyFill="1" applyBorder="1" applyAlignment="1" applyProtection="1">
      <alignment horizontal="left" vertical="center"/>
      <protection/>
    </xf>
    <xf numFmtId="49" fontId="16" fillId="0" borderId="9" xfId="69" applyNumberFormat="1" applyFont="1" applyFill="1" applyBorder="1" applyAlignment="1" applyProtection="1">
      <alignment horizontal="left" vertical="center" indent="1"/>
      <protection/>
    </xf>
    <xf numFmtId="49" fontId="23" fillId="0" borderId="9" xfId="69" applyNumberFormat="1" applyFont="1" applyFill="1" applyBorder="1" applyAlignment="1" applyProtection="1">
      <alignment horizontal="left" vertical="center" indent="1"/>
      <protection/>
    </xf>
    <xf numFmtId="178" fontId="16" fillId="0" borderId="9" xfId="69" applyNumberFormat="1" applyFont="1" applyFill="1" applyBorder="1" applyAlignment="1" applyProtection="1">
      <alignment horizontal="center" vertical="center"/>
      <protection/>
    </xf>
    <xf numFmtId="178" fontId="16" fillId="0" borderId="0" xfId="69" applyNumberFormat="1" applyFont="1" applyFill="1" applyBorder="1" applyAlignment="1" applyProtection="1">
      <alignment horizontal="left" vertical="center" indent="1"/>
      <protection/>
    </xf>
    <xf numFmtId="49" fontId="1" fillId="0" borderId="9" xfId="69" applyNumberFormat="1" applyFont="1" applyFill="1" applyBorder="1" applyAlignment="1" applyProtection="1">
      <alignment horizontal="left" vertical="center" indent="1"/>
      <protection/>
    </xf>
    <xf numFmtId="49" fontId="21" fillId="0" borderId="14" xfId="69" applyNumberFormat="1" applyFont="1" applyFill="1" applyBorder="1" applyAlignment="1" applyProtection="1">
      <alignment horizontal="center" vertical="center"/>
      <protection/>
    </xf>
    <xf numFmtId="49" fontId="21" fillId="0" borderId="15" xfId="69" applyNumberFormat="1" applyFont="1" applyFill="1" applyBorder="1" applyAlignment="1" applyProtection="1">
      <alignment horizontal="center" vertical="center"/>
      <protection/>
    </xf>
    <xf numFmtId="0" fontId="15" fillId="0" borderId="0" xfId="63" applyFont="1" applyFill="1" applyAlignment="1">
      <alignment vertical="top"/>
      <protection locked="0"/>
    </xf>
    <xf numFmtId="0" fontId="16" fillId="0" borderId="0" xfId="63" applyFont="1" applyFill="1" applyAlignment="1">
      <alignment vertical="top"/>
      <protection locked="0"/>
    </xf>
    <xf numFmtId="49" fontId="16" fillId="0" borderId="0" xfId="63" applyNumberFormat="1" applyFont="1" applyFill="1" applyAlignment="1">
      <alignment horizontal="left" vertical="top"/>
      <protection locked="0"/>
    </xf>
    <xf numFmtId="180" fontId="16" fillId="0" borderId="0" xfId="63" applyNumberFormat="1" applyFont="1" applyFill="1" applyAlignment="1">
      <alignment horizontal="center" vertical="top"/>
      <protection locked="0"/>
    </xf>
    <xf numFmtId="0" fontId="18" fillId="0" borderId="0" xfId="68" applyFont="1" applyBorder="1" applyAlignment="1">
      <alignment horizontal="left" vertical="center"/>
      <protection/>
    </xf>
    <xf numFmtId="0" fontId="19" fillId="0" borderId="0" xfId="63" applyFont="1" applyFill="1" applyAlignment="1">
      <alignment horizontal="center" vertical="top"/>
      <protection locked="0"/>
    </xf>
    <xf numFmtId="0" fontId="20" fillId="0" borderId="0" xfId="63" applyFont="1" applyFill="1" applyAlignment="1">
      <alignment horizontal="center" vertical="top"/>
      <protection locked="0"/>
    </xf>
    <xf numFmtId="180" fontId="20" fillId="0" borderId="0" xfId="63" applyNumberFormat="1" applyFont="1" applyFill="1" applyAlignment="1">
      <alignment horizontal="center" vertical="top"/>
      <protection locked="0"/>
    </xf>
    <xf numFmtId="180" fontId="16" fillId="0" borderId="0" xfId="63" applyNumberFormat="1" applyFont="1" applyFill="1" applyAlignment="1">
      <alignment horizontal="right" vertical="center"/>
      <protection locked="0"/>
    </xf>
    <xf numFmtId="49" fontId="27" fillId="0" borderId="9" xfId="63" applyNumberFormat="1" applyFont="1" applyFill="1" applyBorder="1" applyAlignment="1">
      <alignment horizontal="center" vertical="center" wrapText="1"/>
      <protection locked="0"/>
    </xf>
    <xf numFmtId="0" fontId="21" fillId="0" borderId="9" xfId="63" applyFont="1" applyFill="1" applyBorder="1" applyAlignment="1">
      <alignment horizontal="center" vertical="center"/>
      <protection locked="0"/>
    </xf>
    <xf numFmtId="180" fontId="21" fillId="0" borderId="9" xfId="63" applyNumberFormat="1" applyFont="1" applyFill="1" applyBorder="1" applyAlignment="1">
      <alignment horizontal="center" vertical="center"/>
      <protection locked="0"/>
    </xf>
    <xf numFmtId="49" fontId="0" fillId="0" borderId="9" xfId="0" applyNumberFormat="1" applyFont="1" applyFill="1" applyBorder="1" applyAlignment="1" applyProtection="1">
      <alignment vertical="center"/>
      <protection locked="0"/>
    </xf>
    <xf numFmtId="49" fontId="34" fillId="0" borderId="9" xfId="0" applyNumberFormat="1" applyFont="1" applyFill="1" applyBorder="1" applyAlignment="1" applyProtection="1">
      <alignment horizontal="center" vertical="center"/>
      <protection locked="0"/>
    </xf>
    <xf numFmtId="177" fontId="34" fillId="0" borderId="9" xfId="0" applyNumberFormat="1" applyFont="1" applyFill="1" applyBorder="1" applyAlignment="1" applyProtection="1">
      <alignment horizontal="center" vertical="center"/>
      <protection locked="0"/>
    </xf>
    <xf numFmtId="49" fontId="34" fillId="0" borderId="9" xfId="0" applyNumberFormat="1" applyFont="1" applyFill="1" applyBorder="1" applyAlignment="1" applyProtection="1">
      <alignment vertical="center"/>
      <protection locked="0"/>
    </xf>
    <xf numFmtId="180" fontId="34" fillId="0" borderId="9" xfId="0" applyNumberFormat="1" applyFont="1" applyFill="1" applyBorder="1" applyAlignment="1" applyProtection="1">
      <alignment horizontal="center" vertical="center"/>
      <protection locked="0"/>
    </xf>
    <xf numFmtId="180" fontId="0" fillId="0" borderId="9" xfId="0" applyNumberFormat="1" applyFont="1" applyFill="1" applyBorder="1" applyAlignment="1" applyProtection="1">
      <alignment horizontal="center" vertical="center"/>
      <protection locked="0"/>
    </xf>
    <xf numFmtId="179" fontId="0" fillId="0" borderId="9" xfId="0" applyNumberFormat="1" applyFont="1" applyFill="1" applyBorder="1" applyAlignment="1" applyProtection="1">
      <alignment horizontal="center" vertical="center"/>
      <protection locked="0"/>
    </xf>
    <xf numFmtId="49" fontId="0" fillId="0" borderId="9" xfId="0" applyNumberFormat="1" applyFont="1" applyFill="1" applyBorder="1" applyAlignment="1" applyProtection="1">
      <alignment vertical="center"/>
      <protection locked="0"/>
    </xf>
    <xf numFmtId="0" fontId="15" fillId="0" borderId="0" xfId="63" applyFont="1" applyFill="1" applyBorder="1" applyAlignment="1">
      <alignment vertical="top"/>
      <protection locked="0"/>
    </xf>
    <xf numFmtId="49" fontId="34" fillId="0" borderId="9" xfId="0" applyNumberFormat="1" applyFont="1" applyFill="1" applyBorder="1" applyAlignment="1" applyProtection="1">
      <alignment vertical="center"/>
      <protection locked="0"/>
    </xf>
    <xf numFmtId="49" fontId="0" fillId="0" borderId="9" xfId="63" applyNumberFormat="1" applyFont="1" applyFill="1" applyBorder="1" applyAlignment="1">
      <alignment horizontal="left" vertical="top"/>
      <protection locked="0"/>
    </xf>
    <xf numFmtId="0" fontId="0" fillId="0" borderId="9" xfId="63" applyFont="1" applyFill="1" applyBorder="1" applyAlignment="1">
      <alignment vertical="top"/>
      <protection locked="0"/>
    </xf>
    <xf numFmtId="49" fontId="34" fillId="0" borderId="9" xfId="63" applyNumberFormat="1" applyFont="1" applyFill="1" applyBorder="1" applyAlignment="1">
      <alignment horizontal="left" vertical="top"/>
      <protection locked="0"/>
    </xf>
    <xf numFmtId="0" fontId="34" fillId="0" borderId="9" xfId="63" applyFont="1" applyFill="1" applyBorder="1" applyAlignment="1">
      <alignment vertical="top"/>
      <protection locked="0"/>
    </xf>
    <xf numFmtId="49" fontId="34" fillId="0" borderId="9" xfId="63" applyNumberFormat="1" applyFont="1" applyFill="1" applyBorder="1" applyAlignment="1">
      <alignment horizontal="center" vertical="top"/>
      <protection locked="0"/>
    </xf>
    <xf numFmtId="180" fontId="0" fillId="0" borderId="9" xfId="0" applyNumberFormat="1" applyFont="1" applyFill="1" applyBorder="1" applyAlignment="1" applyProtection="1">
      <alignment horizontal="center" vertical="center"/>
      <protection locked="0"/>
    </xf>
    <xf numFmtId="180" fontId="0" fillId="0" borderId="9" xfId="63" applyNumberFormat="1" applyFont="1" applyFill="1" applyBorder="1" applyAlignment="1">
      <alignment horizontal="center" vertical="top"/>
      <protection locked="0"/>
    </xf>
    <xf numFmtId="180" fontId="34" fillId="0" borderId="9" xfId="63" applyNumberFormat="1" applyFont="1" applyFill="1" applyBorder="1" applyAlignment="1">
      <alignment horizontal="center" vertical="top"/>
      <protection locked="0"/>
    </xf>
    <xf numFmtId="180" fontId="0" fillId="0" borderId="9" xfId="63" applyNumberFormat="1" applyFont="1" applyFill="1" applyBorder="1" applyAlignment="1">
      <alignment horizontal="center" vertical="top"/>
      <protection locked="0"/>
    </xf>
    <xf numFmtId="0" fontId="0" fillId="0" borderId="9" xfId="0" applyNumberFormat="1" applyFont="1" applyFill="1" applyBorder="1" applyAlignment="1" applyProtection="1">
      <alignment horizontal="left" vertical="center"/>
      <protection locked="0"/>
    </xf>
    <xf numFmtId="49" fontId="16" fillId="0" borderId="0" xfId="63" applyNumberFormat="1" applyFont="1" applyFill="1" applyAlignment="1">
      <alignment horizontal="left" vertical="top" indent="1"/>
      <protection locked="0"/>
    </xf>
    <xf numFmtId="49" fontId="16" fillId="0" borderId="0" xfId="63" applyNumberFormat="1" applyFont="1" applyFill="1" applyAlignment="1">
      <alignment horizontal="left" vertical="top" indent="2"/>
      <protection locked="0"/>
    </xf>
    <xf numFmtId="177" fontId="16" fillId="0" borderId="0" xfId="63" applyNumberFormat="1" applyFont="1" applyFill="1" applyAlignment="1">
      <alignment vertical="top"/>
      <protection locked="0"/>
    </xf>
    <xf numFmtId="177" fontId="20" fillId="0" borderId="0" xfId="63" applyNumberFormat="1" applyFont="1" applyFill="1" applyAlignment="1">
      <alignment horizontal="center" vertical="top"/>
      <protection locked="0"/>
    </xf>
    <xf numFmtId="177" fontId="16" fillId="0" borderId="0" xfId="63" applyNumberFormat="1" applyFont="1" applyFill="1" applyAlignment="1">
      <alignment horizontal="right" vertical="center"/>
      <protection locked="0"/>
    </xf>
    <xf numFmtId="49" fontId="27" fillId="0" borderId="9" xfId="63" applyNumberFormat="1" applyFont="1" applyFill="1" applyBorder="1" applyAlignment="1">
      <alignment horizontal="center" vertical="center"/>
      <protection locked="0"/>
    </xf>
    <xf numFmtId="177" fontId="21" fillId="0" borderId="9" xfId="63" applyNumberFormat="1" applyFont="1" applyFill="1" applyBorder="1" applyAlignment="1">
      <alignment horizontal="center" vertical="center"/>
      <protection locked="0"/>
    </xf>
    <xf numFmtId="49" fontId="22" fillId="0" borderId="9" xfId="63" applyNumberFormat="1" applyFont="1" applyFill="1" applyBorder="1" applyAlignment="1">
      <alignment horizontal="left" vertical="center"/>
      <protection locked="0"/>
    </xf>
    <xf numFmtId="178" fontId="21" fillId="0" borderId="9" xfId="63" applyNumberFormat="1" applyFont="1" applyFill="1" applyBorder="1" applyAlignment="1">
      <alignment horizontal="center" vertical="center"/>
      <protection locked="0"/>
    </xf>
    <xf numFmtId="0" fontId="2" fillId="0" borderId="9" xfId="0" applyFont="1" applyFill="1" applyBorder="1" applyAlignment="1" applyProtection="1">
      <alignment vertical="center"/>
      <protection/>
    </xf>
    <xf numFmtId="0" fontId="2" fillId="0" borderId="9" xfId="0" applyFont="1" applyFill="1" applyBorder="1" applyAlignment="1" applyProtection="1">
      <alignment horizontal="center" vertical="center"/>
      <protection/>
    </xf>
    <xf numFmtId="49" fontId="23" fillId="0" borderId="9" xfId="63" applyNumberFormat="1" applyFont="1" applyFill="1" applyBorder="1" applyAlignment="1">
      <alignment horizontal="left" vertical="center" indent="1"/>
      <protection locked="0"/>
    </xf>
    <xf numFmtId="177" fontId="16" fillId="0" borderId="9" xfId="63" applyNumberFormat="1" applyFont="1" applyFill="1" applyBorder="1" applyAlignment="1">
      <alignment horizontal="center" vertical="center"/>
      <protection locked="0"/>
    </xf>
    <xf numFmtId="49" fontId="23" fillId="0" borderId="9" xfId="63" applyNumberFormat="1" applyFont="1" applyFill="1" applyBorder="1" applyAlignment="1">
      <alignment horizontal="left" vertical="center" indent="2"/>
      <protection locked="0"/>
    </xf>
    <xf numFmtId="0" fontId="22" fillId="0" borderId="14" xfId="63" applyFont="1" applyFill="1" applyBorder="1" applyAlignment="1">
      <alignment horizontal="center" vertical="center"/>
      <protection locked="0"/>
    </xf>
    <xf numFmtId="0" fontId="2" fillId="0" borderId="0" xfId="0" applyFont="1" applyFill="1" applyAlignment="1" applyProtection="1">
      <alignment vertical="center"/>
      <protection/>
    </xf>
    <xf numFmtId="0" fontId="40" fillId="0" borderId="0" xfId="0" applyFont="1" applyFill="1" applyAlignment="1" applyProtection="1">
      <alignment vertical="center"/>
      <protection/>
    </xf>
    <xf numFmtId="0" fontId="1" fillId="0" borderId="0" xfId="0" applyFont="1" applyFill="1" applyAlignment="1" applyProtection="1">
      <alignment vertical="center"/>
      <protection/>
    </xf>
    <xf numFmtId="0" fontId="41" fillId="0" borderId="0" xfId="0" applyFont="1" applyFill="1" applyAlignment="1" applyProtection="1">
      <alignment horizontal="center" vertical="center"/>
      <protection/>
    </xf>
    <xf numFmtId="0" fontId="42" fillId="0" borderId="0" xfId="0" applyFont="1" applyFill="1" applyAlignment="1" applyProtection="1">
      <alignment horizontal="center" vertical="center"/>
      <protection/>
    </xf>
    <xf numFmtId="0" fontId="1" fillId="0" borderId="0" xfId="0" applyFont="1" applyFill="1" applyAlignment="1" applyProtection="1">
      <alignment horizontal="right" vertical="center"/>
      <protection/>
    </xf>
    <xf numFmtId="0" fontId="33" fillId="0" borderId="10" xfId="0" applyFont="1" applyFill="1" applyBorder="1" applyAlignment="1" applyProtection="1">
      <alignment horizontal="center" vertical="center"/>
      <protection/>
    </xf>
    <xf numFmtId="0" fontId="34" fillId="0" borderId="19" xfId="0" applyFont="1" applyFill="1" applyBorder="1" applyAlignment="1" applyProtection="1">
      <alignment horizontal="center" vertical="center"/>
      <protection/>
    </xf>
    <xf numFmtId="0" fontId="43" fillId="0" borderId="16" xfId="0" applyFont="1" applyFill="1" applyBorder="1" applyAlignment="1" applyProtection="1">
      <alignment horizontal="center" vertical="center"/>
      <protection/>
    </xf>
    <xf numFmtId="178" fontId="25" fillId="0" borderId="17" xfId="0" applyNumberFormat="1" applyFont="1" applyFill="1" applyBorder="1" applyAlignment="1" applyProtection="1">
      <alignment horizontal="center" vertical="center"/>
      <protection/>
    </xf>
    <xf numFmtId="0" fontId="43" fillId="0" borderId="16" xfId="0" applyFont="1" applyFill="1" applyBorder="1" applyAlignment="1" applyProtection="1">
      <alignment vertical="center"/>
      <protection/>
    </xf>
    <xf numFmtId="0" fontId="44" fillId="0" borderId="16" xfId="0" applyFont="1" applyFill="1" applyBorder="1" applyAlignment="1" applyProtection="1">
      <alignment vertical="center"/>
      <protection/>
    </xf>
    <xf numFmtId="177" fontId="1" fillId="0" borderId="17" xfId="0" applyNumberFormat="1" applyFont="1" applyFill="1" applyBorder="1" applyAlignment="1" applyProtection="1">
      <alignment horizontal="center" vertical="center"/>
      <protection/>
    </xf>
    <xf numFmtId="9" fontId="44" fillId="0" borderId="16" xfId="17" applyNumberFormat="1" applyFont="1" applyFill="1" applyBorder="1" applyAlignment="1" applyProtection="1">
      <alignment/>
      <protection locked="0"/>
    </xf>
    <xf numFmtId="177" fontId="0" fillId="0" borderId="17" xfId="0" applyNumberFormat="1" applyFont="1" applyFill="1" applyBorder="1" applyAlignment="1" applyProtection="1">
      <alignment horizontal="center" vertical="center"/>
      <protection locked="0"/>
    </xf>
    <xf numFmtId="0" fontId="25" fillId="0" borderId="17" xfId="0" applyFont="1" applyFill="1" applyBorder="1" applyAlignment="1" applyProtection="1">
      <alignment horizontal="center" vertical="center"/>
      <protection/>
    </xf>
    <xf numFmtId="0" fontId="1" fillId="0" borderId="17" xfId="0" applyFont="1" applyFill="1" applyBorder="1" applyAlignment="1" applyProtection="1">
      <alignment horizontal="center" vertical="center"/>
      <protection/>
    </xf>
    <xf numFmtId="0" fontId="91" fillId="0" borderId="0" xfId="0" applyFont="1" applyFill="1" applyBorder="1" applyAlignment="1" applyProtection="1">
      <alignment/>
      <protection/>
    </xf>
    <xf numFmtId="0" fontId="93" fillId="0" borderId="0" xfId="0" applyFont="1" applyFill="1" applyAlignment="1" applyProtection="1">
      <alignment horizontal="center" vertical="center"/>
      <protection/>
    </xf>
    <xf numFmtId="0" fontId="94" fillId="0" borderId="0" xfId="0" applyFont="1" applyFill="1" applyBorder="1" applyAlignment="1" applyProtection="1">
      <alignment horizontal="left" vertical="center" indent="1"/>
      <protection/>
    </xf>
    <xf numFmtId="0" fontId="95" fillId="0" borderId="0" xfId="0" applyFont="1" applyFill="1" applyBorder="1" applyAlignment="1" applyProtection="1">
      <alignment vertical="center"/>
      <protection/>
    </xf>
    <xf numFmtId="0" fontId="96" fillId="0" borderId="0" xfId="0" applyFont="1" applyFill="1" applyBorder="1" applyAlignment="1" applyProtection="1">
      <alignment vertical="center"/>
      <protection/>
    </xf>
    <xf numFmtId="0" fontId="93" fillId="0" borderId="0" xfId="0" applyFont="1" applyFill="1" applyBorder="1" applyAlignment="1" applyProtection="1">
      <alignment vertical="center"/>
      <protection/>
    </xf>
  </cellXfs>
  <cellStyles count="5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功能分类1212zhangl" xfId="63"/>
    <cellStyle name="常规_2013.1.人代会报告附表" xfId="64"/>
    <cellStyle name="常规 3 2" xfId="65"/>
    <cellStyle name="常规 2 3" xfId="66"/>
    <cellStyle name="常规 7" xfId="67"/>
    <cellStyle name="常规_人代会报告附表（定）曹铂0103" xfId="68"/>
    <cellStyle name="常规 3" xfId="69"/>
    <cellStyle name="常规 4"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0"/>
  <sheetViews>
    <sheetView view="pageBreakPreview" zoomScaleSheetLayoutView="100" workbookViewId="0" topLeftCell="A6">
      <selection activeCell="E16" sqref="E16"/>
    </sheetView>
  </sheetViews>
  <sheetFormatPr defaultColWidth="9.00390625" defaultRowHeight="14.25"/>
  <cols>
    <col min="1" max="8" width="9.00390625" style="304" customWidth="1"/>
    <col min="9" max="9" width="16.625" style="304" customWidth="1"/>
    <col min="10" max="16384" width="9.00390625" style="304" customWidth="1"/>
  </cols>
  <sheetData>
    <row r="1" spans="1:10" s="304" customFormat="1" ht="77.25" customHeight="1">
      <c r="A1" s="305" t="s">
        <v>0</v>
      </c>
      <c r="B1" s="305"/>
      <c r="C1" s="305"/>
      <c r="D1" s="305"/>
      <c r="E1" s="305"/>
      <c r="F1" s="305"/>
      <c r="G1" s="305"/>
      <c r="H1" s="305"/>
      <c r="I1" s="305"/>
      <c r="J1" s="309"/>
    </row>
    <row r="2" s="304" customFormat="1" ht="20.25">
      <c r="A2" s="306" t="s">
        <v>1</v>
      </c>
    </row>
    <row r="3" spans="1:7" s="304" customFormat="1" ht="20.25">
      <c r="A3" s="307" t="s">
        <v>2</v>
      </c>
      <c r="B3" s="307"/>
      <c r="C3" s="307"/>
      <c r="D3" s="307"/>
      <c r="E3" s="307"/>
      <c r="F3" s="307"/>
      <c r="G3" s="307"/>
    </row>
    <row r="4" spans="1:6" s="304" customFormat="1" ht="20.25">
      <c r="A4" s="307" t="s">
        <v>3</v>
      </c>
      <c r="B4" s="307"/>
      <c r="C4" s="307"/>
      <c r="D4" s="307"/>
      <c r="E4" s="307"/>
      <c r="F4" s="307"/>
    </row>
    <row r="5" spans="1:6" s="304" customFormat="1" ht="20.25">
      <c r="A5" s="307" t="s">
        <v>4</v>
      </c>
      <c r="B5" s="307"/>
      <c r="C5" s="307"/>
      <c r="D5" s="307"/>
      <c r="E5" s="307"/>
      <c r="F5" s="307"/>
    </row>
    <row r="6" spans="1:6" s="304" customFormat="1" ht="20.25">
      <c r="A6" s="307" t="s">
        <v>5</v>
      </c>
      <c r="B6" s="307"/>
      <c r="C6" s="307"/>
      <c r="D6" s="307"/>
      <c r="E6" s="307"/>
      <c r="F6" s="307"/>
    </row>
    <row r="7" spans="1:6" s="304" customFormat="1" ht="20.25">
      <c r="A7" s="307" t="s">
        <v>6</v>
      </c>
      <c r="B7" s="307"/>
      <c r="C7" s="307"/>
      <c r="D7" s="307"/>
      <c r="E7" s="307"/>
      <c r="F7" s="307"/>
    </row>
    <row r="8" spans="1:7" s="304" customFormat="1" ht="20.25">
      <c r="A8" s="307" t="s">
        <v>7</v>
      </c>
      <c r="B8" s="307"/>
      <c r="C8" s="307"/>
      <c r="D8" s="307"/>
      <c r="E8" s="307"/>
      <c r="F8" s="307"/>
      <c r="G8" s="307"/>
    </row>
    <row r="9" spans="1:7" s="304" customFormat="1" ht="20.25">
      <c r="A9" s="307" t="s">
        <v>8</v>
      </c>
      <c r="B9" s="307"/>
      <c r="C9" s="307"/>
      <c r="D9" s="307"/>
      <c r="E9" s="307"/>
      <c r="F9" s="307"/>
      <c r="G9" s="307"/>
    </row>
    <row r="10" spans="1:7" s="304" customFormat="1" ht="20.25">
      <c r="A10" s="307" t="s">
        <v>9</v>
      </c>
      <c r="B10" s="307"/>
      <c r="C10" s="307"/>
      <c r="D10" s="307"/>
      <c r="E10" s="307"/>
      <c r="F10" s="307"/>
      <c r="G10" s="307"/>
    </row>
    <row r="11" spans="1:7" s="304" customFormat="1" ht="20.25">
      <c r="A11" s="307" t="s">
        <v>10</v>
      </c>
      <c r="B11" s="307"/>
      <c r="C11" s="307"/>
      <c r="D11" s="307"/>
      <c r="E11" s="307"/>
      <c r="F11" s="307"/>
      <c r="G11" s="307"/>
    </row>
    <row r="12" spans="1:7" s="304" customFormat="1" ht="20.25">
      <c r="A12" s="307" t="s">
        <v>11</v>
      </c>
      <c r="B12" s="307"/>
      <c r="C12" s="307"/>
      <c r="D12" s="307"/>
      <c r="E12" s="307"/>
      <c r="F12" s="307"/>
      <c r="G12" s="307"/>
    </row>
    <row r="13" spans="1:7" s="304" customFormat="1" ht="20.25">
      <c r="A13" s="307" t="s">
        <v>12</v>
      </c>
      <c r="B13" s="307"/>
      <c r="C13" s="307"/>
      <c r="D13" s="307"/>
      <c r="E13" s="307"/>
      <c r="F13" s="307"/>
      <c r="G13" s="307"/>
    </row>
    <row r="14" spans="1:8" s="304" customFormat="1" ht="20.25">
      <c r="A14" s="307" t="s">
        <v>13</v>
      </c>
      <c r="B14" s="307"/>
      <c r="C14" s="307"/>
      <c r="D14" s="307"/>
      <c r="E14" s="307"/>
      <c r="F14" s="307"/>
      <c r="G14" s="307"/>
      <c r="H14" s="307"/>
    </row>
    <row r="15" spans="1:8" s="304" customFormat="1" ht="20.25">
      <c r="A15" s="307" t="s">
        <v>14</v>
      </c>
      <c r="B15" s="307"/>
      <c r="C15" s="307"/>
      <c r="D15" s="307"/>
      <c r="E15" s="307"/>
      <c r="F15" s="307"/>
      <c r="G15" s="307"/>
      <c r="H15" s="307"/>
    </row>
    <row r="16" spans="1:8" s="304" customFormat="1" ht="20.25">
      <c r="A16" s="307" t="s">
        <v>15</v>
      </c>
      <c r="B16" s="307"/>
      <c r="C16" s="307"/>
      <c r="D16" s="307"/>
      <c r="E16" s="307"/>
      <c r="F16" s="307"/>
      <c r="G16" s="307"/>
      <c r="H16" s="307"/>
    </row>
    <row r="17" spans="1:8" s="304" customFormat="1" ht="20.25">
      <c r="A17" s="307" t="s">
        <v>16</v>
      </c>
      <c r="B17" s="307"/>
      <c r="C17" s="307"/>
      <c r="D17" s="307"/>
      <c r="E17" s="307"/>
      <c r="F17" s="307"/>
      <c r="G17" s="307"/>
      <c r="H17" s="307"/>
    </row>
    <row r="18" spans="1:8" s="304" customFormat="1" ht="20.25">
      <c r="A18" s="307" t="s">
        <v>17</v>
      </c>
      <c r="B18" s="307"/>
      <c r="C18" s="307"/>
      <c r="D18" s="307"/>
      <c r="E18" s="307"/>
      <c r="F18" s="307"/>
      <c r="G18" s="307"/>
      <c r="H18" s="307"/>
    </row>
    <row r="19" spans="1:8" s="304" customFormat="1" ht="20.25">
      <c r="A19" s="307" t="s">
        <v>18</v>
      </c>
      <c r="B19" s="307"/>
      <c r="C19" s="307"/>
      <c r="D19" s="307"/>
      <c r="E19" s="307"/>
      <c r="F19" s="307"/>
      <c r="G19" s="307"/>
      <c r="H19" s="307"/>
    </row>
    <row r="20" spans="1:8" s="304" customFormat="1" ht="20.25">
      <c r="A20" s="307" t="s">
        <v>19</v>
      </c>
      <c r="B20" s="307"/>
      <c r="C20" s="307"/>
      <c r="D20" s="307"/>
      <c r="E20" s="307"/>
      <c r="F20" s="307"/>
      <c r="G20" s="307"/>
      <c r="H20" s="307"/>
    </row>
    <row r="21" s="304" customFormat="1" ht="20.25">
      <c r="A21" s="306" t="s">
        <v>20</v>
      </c>
    </row>
    <row r="22" spans="1:8" s="304" customFormat="1" ht="20.25">
      <c r="A22" s="308" t="s">
        <v>21</v>
      </c>
      <c r="B22" s="307"/>
      <c r="C22" s="307"/>
      <c r="D22" s="307"/>
      <c r="E22" s="307"/>
      <c r="F22" s="307"/>
      <c r="G22" s="307"/>
      <c r="H22" s="307"/>
    </row>
    <row r="23" s="304" customFormat="1" ht="20.25">
      <c r="A23" s="306" t="s">
        <v>22</v>
      </c>
    </row>
    <row r="24" spans="1:7" s="304" customFormat="1" ht="20.25">
      <c r="A24" s="307" t="s">
        <v>23</v>
      </c>
      <c r="B24" s="307"/>
      <c r="C24" s="307"/>
      <c r="D24" s="307"/>
      <c r="E24" s="307"/>
      <c r="F24" s="307"/>
      <c r="G24" s="307"/>
    </row>
    <row r="25" spans="1:6" s="304" customFormat="1" ht="20.25">
      <c r="A25" s="307" t="s">
        <v>24</v>
      </c>
      <c r="B25" s="307"/>
      <c r="C25" s="307"/>
      <c r="D25" s="307"/>
      <c r="E25" s="307"/>
      <c r="F25" s="307"/>
    </row>
    <row r="26" s="304" customFormat="1" ht="20.25">
      <c r="A26" s="307" t="s">
        <v>25</v>
      </c>
    </row>
    <row r="27" s="304" customFormat="1" ht="20.25">
      <c r="A27" s="307" t="s">
        <v>26</v>
      </c>
    </row>
    <row r="28" s="304" customFormat="1" ht="20.25">
      <c r="A28" s="307" t="s">
        <v>27</v>
      </c>
    </row>
    <row r="29" s="304" customFormat="1" ht="20.25">
      <c r="A29" s="307" t="s">
        <v>28</v>
      </c>
    </row>
    <row r="30" s="304" customFormat="1" ht="20.25">
      <c r="A30" s="307" t="s">
        <v>29</v>
      </c>
    </row>
  </sheetData>
  <sheetProtection/>
  <mergeCells count="1">
    <mergeCell ref="A1:I1"/>
  </mergeCells>
  <printOptions/>
  <pageMargins left="0.75" right="0.75" top="1" bottom="1" header="0.5118055555555555" footer="0.5118055555555555"/>
  <pageSetup orientation="portrait" paperSize="9" scale="91"/>
</worksheet>
</file>

<file path=xl/worksheets/sheet10.xml><?xml version="1.0" encoding="utf-8"?>
<worksheet xmlns="http://schemas.openxmlformats.org/spreadsheetml/2006/main" xmlns:r="http://schemas.openxmlformats.org/officeDocument/2006/relationships">
  <dimension ref="A1:IV33"/>
  <sheetViews>
    <sheetView zoomScaleSheetLayoutView="100" workbookViewId="0" topLeftCell="A14">
      <selection activeCell="C33" sqref="C33"/>
    </sheetView>
  </sheetViews>
  <sheetFormatPr defaultColWidth="7.00390625" defaultRowHeight="14.25"/>
  <cols>
    <col min="1" max="1" width="14.375" style="177" customWidth="1"/>
    <col min="2" max="2" width="57.875" style="47" customWidth="1"/>
    <col min="3" max="3" width="13.00390625" style="178" customWidth="1"/>
    <col min="4" max="223" width="7.00390625" style="46" customWidth="1"/>
    <col min="224" max="16384" width="7.00390625" style="50" customWidth="1"/>
  </cols>
  <sheetData>
    <row r="1" spans="1:3" s="46" customFormat="1" ht="20.25" customHeight="1">
      <c r="A1" s="51" t="s">
        <v>924</v>
      </c>
      <c r="B1" s="47"/>
      <c r="C1" s="178"/>
    </row>
    <row r="2" spans="1:3" s="46" customFormat="1" ht="22.5">
      <c r="A2" s="179" t="s">
        <v>925</v>
      </c>
      <c r="B2" s="53"/>
      <c r="C2" s="180"/>
    </row>
    <row r="3" spans="1:3" s="47" customFormat="1" ht="15">
      <c r="A3" s="177"/>
      <c r="C3" s="178" t="s">
        <v>64</v>
      </c>
    </row>
    <row r="4" spans="1:3" s="176" customFormat="1" ht="43.5" customHeight="1">
      <c r="A4" s="122" t="s">
        <v>926</v>
      </c>
      <c r="B4" s="181" t="s">
        <v>927</v>
      </c>
      <c r="C4" s="182" t="s">
        <v>34</v>
      </c>
    </row>
    <row r="5" spans="1:3" s="47" customFormat="1" ht="22.5" customHeight="1">
      <c r="A5" s="183" t="s">
        <v>537</v>
      </c>
      <c r="B5" s="184" t="s">
        <v>928</v>
      </c>
      <c r="C5" s="185">
        <f>C6+C12+C15</f>
        <v>94993</v>
      </c>
    </row>
    <row r="6" spans="1:3" s="47" customFormat="1" ht="22.5" customHeight="1">
      <c r="A6" s="183" t="s">
        <v>929</v>
      </c>
      <c r="B6" s="184" t="s">
        <v>930</v>
      </c>
      <c r="C6" s="185">
        <f>SUM(C7:C11)</f>
        <v>90983</v>
      </c>
    </row>
    <row r="7" spans="1:3" s="47" customFormat="1" ht="22.5" customHeight="1">
      <c r="A7" s="183" t="s">
        <v>931</v>
      </c>
      <c r="B7" s="186" t="s">
        <v>932</v>
      </c>
      <c r="C7" s="185">
        <v>28861</v>
      </c>
    </row>
    <row r="8" spans="1:3" s="47" customFormat="1" ht="22.5" customHeight="1">
      <c r="A8" s="183" t="s">
        <v>933</v>
      </c>
      <c r="B8" s="186" t="s">
        <v>934</v>
      </c>
      <c r="C8" s="185">
        <v>10210</v>
      </c>
    </row>
    <row r="9" spans="1:4" s="46" customFormat="1" ht="22.5" customHeight="1">
      <c r="A9" s="183" t="s">
        <v>935</v>
      </c>
      <c r="B9" s="186" t="s">
        <v>936</v>
      </c>
      <c r="C9" s="185">
        <v>40226</v>
      </c>
      <c r="D9" s="47"/>
    </row>
    <row r="10" spans="1:4" s="46" customFormat="1" ht="22.5" customHeight="1">
      <c r="A10" s="183" t="s">
        <v>937</v>
      </c>
      <c r="B10" s="186" t="s">
        <v>938</v>
      </c>
      <c r="C10" s="185">
        <v>11617</v>
      </c>
      <c r="D10" s="47"/>
    </row>
    <row r="11" spans="1:4" s="46" customFormat="1" ht="22.5" customHeight="1">
      <c r="A11" s="183" t="s">
        <v>939</v>
      </c>
      <c r="B11" s="186" t="s">
        <v>940</v>
      </c>
      <c r="C11" s="185">
        <v>69</v>
      </c>
      <c r="D11" s="47"/>
    </row>
    <row r="12" spans="1:4" s="46" customFormat="1" ht="22.5" customHeight="1">
      <c r="A12" s="183" t="s">
        <v>941</v>
      </c>
      <c r="B12" s="184" t="s">
        <v>942</v>
      </c>
      <c r="C12" s="185">
        <f>SUM(C13:C14)</f>
        <v>2530</v>
      </c>
      <c r="D12" s="47"/>
    </row>
    <row r="13" spans="1:4" s="50" customFormat="1" ht="22.5" customHeight="1">
      <c r="A13" s="183" t="s">
        <v>943</v>
      </c>
      <c r="B13" s="186" t="s">
        <v>944</v>
      </c>
      <c r="C13" s="187">
        <v>2440</v>
      </c>
      <c r="D13" s="47"/>
    </row>
    <row r="14" spans="1:4" s="50" customFormat="1" ht="22.5" customHeight="1">
      <c r="A14" s="183" t="s">
        <v>945</v>
      </c>
      <c r="B14" s="186" t="s">
        <v>946</v>
      </c>
      <c r="C14" s="185">
        <v>90</v>
      </c>
      <c r="D14" s="47"/>
    </row>
    <row r="15" spans="1:4" s="50" customFormat="1" ht="22.5" customHeight="1">
      <c r="A15" s="183" t="s">
        <v>947</v>
      </c>
      <c r="B15" s="184" t="s">
        <v>948</v>
      </c>
      <c r="C15" s="185">
        <f>SUM(C16)</f>
        <v>1480</v>
      </c>
      <c r="D15" s="47"/>
    </row>
    <row r="16" spans="1:4" s="50" customFormat="1" ht="22.5" customHeight="1">
      <c r="A16" s="183" t="s">
        <v>949</v>
      </c>
      <c r="B16" s="186" t="s">
        <v>950</v>
      </c>
      <c r="C16" s="185">
        <v>1480</v>
      </c>
      <c r="D16" s="47"/>
    </row>
    <row r="17" spans="1:4" s="50" customFormat="1" ht="22.5" customHeight="1">
      <c r="A17" s="183" t="s">
        <v>951</v>
      </c>
      <c r="B17" s="186" t="s">
        <v>952</v>
      </c>
      <c r="C17" s="185">
        <f>C18</f>
        <v>350</v>
      </c>
      <c r="D17" s="47"/>
    </row>
    <row r="18" spans="1:256" s="46" customFormat="1" ht="22.5" customHeight="1">
      <c r="A18" s="188" t="s">
        <v>953</v>
      </c>
      <c r="B18" s="186" t="s">
        <v>954</v>
      </c>
      <c r="C18" s="189">
        <f>SUM(C19:C23)</f>
        <v>350</v>
      </c>
      <c r="D18" s="47"/>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c r="IU18" s="50"/>
      <c r="IV18" s="50"/>
    </row>
    <row r="19" spans="1:256" s="46" customFormat="1" ht="22.5" customHeight="1">
      <c r="A19" s="188" t="s">
        <v>955</v>
      </c>
      <c r="B19" s="186" t="s">
        <v>956</v>
      </c>
      <c r="C19" s="189">
        <v>85</v>
      </c>
      <c r="D19" s="47"/>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c r="IU19" s="50"/>
      <c r="IV19" s="50"/>
    </row>
    <row r="20" spans="1:256" s="46" customFormat="1" ht="22.5" customHeight="1">
      <c r="A20" s="188" t="s">
        <v>957</v>
      </c>
      <c r="B20" s="186" t="s">
        <v>958</v>
      </c>
      <c r="C20" s="189">
        <v>102</v>
      </c>
      <c r="D20" s="47"/>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c r="IU20" s="50"/>
      <c r="IV20" s="50"/>
    </row>
    <row r="21" spans="1:256" s="46" customFormat="1" ht="22.5" customHeight="1">
      <c r="A21" s="188" t="s">
        <v>959</v>
      </c>
      <c r="B21" s="186" t="s">
        <v>960</v>
      </c>
      <c r="C21" s="189">
        <v>32</v>
      </c>
      <c r="D21" s="47"/>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c r="IU21" s="50"/>
      <c r="IV21" s="50"/>
    </row>
    <row r="22" spans="1:256" s="46" customFormat="1" ht="22.5" customHeight="1">
      <c r="A22" s="188" t="s">
        <v>961</v>
      </c>
      <c r="B22" s="186" t="s">
        <v>962</v>
      </c>
      <c r="C22" s="189">
        <v>116</v>
      </c>
      <c r="D22" s="47"/>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c r="IU22" s="50"/>
      <c r="IV22" s="50"/>
    </row>
    <row r="23" spans="1:256" s="46" customFormat="1" ht="22.5" customHeight="1">
      <c r="A23" s="188" t="s">
        <v>963</v>
      </c>
      <c r="B23" s="186" t="s">
        <v>964</v>
      </c>
      <c r="C23" s="189">
        <v>15</v>
      </c>
      <c r="D23" s="47"/>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row>
    <row r="24" spans="1:256" s="46" customFormat="1" ht="22.5" customHeight="1">
      <c r="A24" s="188" t="s">
        <v>669</v>
      </c>
      <c r="B24" s="186" t="s">
        <v>87</v>
      </c>
      <c r="C24" s="189">
        <f>C25</f>
        <v>10000</v>
      </c>
      <c r="D24" s="47"/>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c r="IU24" s="50"/>
      <c r="IV24" s="50"/>
    </row>
    <row r="25" spans="1:256" s="46" customFormat="1" ht="22.5" customHeight="1">
      <c r="A25" s="188" t="s">
        <v>965</v>
      </c>
      <c r="B25" s="186" t="s">
        <v>966</v>
      </c>
      <c r="C25" s="189">
        <f>SUM(C26)</f>
        <v>10000</v>
      </c>
      <c r="D25" s="47"/>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c r="IU25" s="50"/>
      <c r="IV25" s="50"/>
    </row>
    <row r="26" spans="1:256" s="46" customFormat="1" ht="22.5" customHeight="1">
      <c r="A26" s="188" t="s">
        <v>967</v>
      </c>
      <c r="B26" s="186" t="s">
        <v>968</v>
      </c>
      <c r="C26" s="189">
        <v>10000</v>
      </c>
      <c r="D26" s="47"/>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row>
    <row r="27" spans="1:256" s="46" customFormat="1" ht="22.5" customHeight="1">
      <c r="A27" s="188" t="s">
        <v>674</v>
      </c>
      <c r="B27" s="186" t="s">
        <v>88</v>
      </c>
      <c r="C27" s="189">
        <f>C28</f>
        <v>10624</v>
      </c>
      <c r="D27" s="47"/>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row>
    <row r="28" spans="1:256" s="46" customFormat="1" ht="22.5" customHeight="1">
      <c r="A28" s="188" t="s">
        <v>969</v>
      </c>
      <c r="B28" s="186" t="s">
        <v>970</v>
      </c>
      <c r="C28" s="189">
        <f>SUM(C29)</f>
        <v>10624</v>
      </c>
      <c r="D28" s="47"/>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row>
    <row r="29" spans="1:256" s="46" customFormat="1" ht="22.5" customHeight="1">
      <c r="A29" s="188" t="s">
        <v>971</v>
      </c>
      <c r="B29" s="186" t="s">
        <v>972</v>
      </c>
      <c r="C29" s="190">
        <v>10624</v>
      </c>
      <c r="D29" s="47"/>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c r="IU29" s="50"/>
      <c r="IV29" s="50"/>
    </row>
    <row r="30" spans="1:256" s="46" customFormat="1" ht="22.5" customHeight="1">
      <c r="A30" s="188" t="s">
        <v>680</v>
      </c>
      <c r="B30" s="186" t="s">
        <v>89</v>
      </c>
      <c r="C30" s="189">
        <f>C31</f>
        <v>33</v>
      </c>
      <c r="D30" s="47"/>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c r="IU30" s="50"/>
      <c r="IV30" s="50"/>
    </row>
    <row r="31" spans="1:256" s="46" customFormat="1" ht="22.5" customHeight="1">
      <c r="A31" s="188" t="s">
        <v>969</v>
      </c>
      <c r="B31" s="186" t="s">
        <v>973</v>
      </c>
      <c r="C31" s="189">
        <f>SUM(C32)</f>
        <v>33</v>
      </c>
      <c r="D31" s="47"/>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row>
    <row r="32" spans="1:256" s="46" customFormat="1" ht="22.5" customHeight="1">
      <c r="A32" s="188" t="s">
        <v>971</v>
      </c>
      <c r="B32" s="186" t="s">
        <v>974</v>
      </c>
      <c r="C32" s="189">
        <v>33</v>
      </c>
      <c r="D32" s="47"/>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row>
    <row r="33" spans="1:256" s="46" customFormat="1" ht="22.5" customHeight="1">
      <c r="A33" s="191" t="s">
        <v>95</v>
      </c>
      <c r="B33" s="192"/>
      <c r="C33" s="193">
        <f>C30+C27+C24+C17+C5</f>
        <v>116000</v>
      </c>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c r="IU33" s="50"/>
      <c r="IV33" s="50"/>
    </row>
  </sheetData>
  <sheetProtection/>
  <mergeCells count="2">
    <mergeCell ref="A2:C2"/>
    <mergeCell ref="A33:B3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V28"/>
  <sheetViews>
    <sheetView zoomScaleSheetLayoutView="100" workbookViewId="0" topLeftCell="A3">
      <selection activeCell="A2" sqref="A2:B2"/>
    </sheetView>
  </sheetViews>
  <sheetFormatPr defaultColWidth="7.00390625" defaultRowHeight="14.25"/>
  <cols>
    <col min="1" max="2" width="37.00390625" style="48" customWidth="1"/>
    <col min="3" max="3" width="10.375" style="47" hidden="1" customWidth="1"/>
    <col min="4" max="4" width="9.625" style="46" hidden="1" customWidth="1"/>
    <col min="5" max="5" width="8.125" style="46" hidden="1" customWidth="1"/>
    <col min="6" max="6" width="9.625" style="116" hidden="1" customWidth="1"/>
    <col min="7" max="7" width="17.50390625" style="116" hidden="1" customWidth="1"/>
    <col min="8" max="8" width="12.375" style="117" hidden="1" customWidth="1"/>
    <col min="9" max="9" width="7.00390625" style="118" hidden="1" customWidth="1"/>
    <col min="10" max="11" width="7.00390625" style="46" hidden="1" customWidth="1"/>
    <col min="12" max="12" width="13.875" style="46" hidden="1" customWidth="1"/>
    <col min="13" max="13" width="7.875" style="46" hidden="1" customWidth="1"/>
    <col min="14" max="14" width="9.375" style="46" hidden="1" customWidth="1"/>
    <col min="15" max="15" width="6.875" style="46" hidden="1" customWidth="1"/>
    <col min="16" max="16" width="9.00390625" style="46" hidden="1" customWidth="1"/>
    <col min="17" max="17" width="5.875" style="46" hidden="1" customWidth="1"/>
    <col min="18" max="18" width="5.25390625" style="46" hidden="1" customWidth="1"/>
    <col min="19" max="19" width="6.375" style="46" hidden="1" customWidth="1"/>
    <col min="20" max="21" width="7.00390625" style="46" hidden="1" customWidth="1"/>
    <col min="22" max="22" width="10.625" style="46" hidden="1" customWidth="1"/>
    <col min="23" max="23" width="10.50390625" style="46" hidden="1" customWidth="1"/>
    <col min="24" max="24" width="7.00390625" style="46" hidden="1" customWidth="1"/>
    <col min="25" max="16384" width="7.00390625" style="46" customWidth="1"/>
  </cols>
  <sheetData>
    <row r="1" spans="1:9" s="46" customFormat="1" ht="21.75" customHeight="1">
      <c r="A1" s="51" t="s">
        <v>975</v>
      </c>
      <c r="B1" s="119"/>
      <c r="C1" s="47"/>
      <c r="F1" s="116"/>
      <c r="G1" s="116"/>
      <c r="H1" s="117"/>
      <c r="I1" s="118"/>
    </row>
    <row r="2" spans="1:9" s="46" customFormat="1" ht="51.75" customHeight="1">
      <c r="A2" s="120" t="s">
        <v>976</v>
      </c>
      <c r="B2" s="121"/>
      <c r="C2" s="47"/>
      <c r="I2" s="118"/>
    </row>
    <row r="3" spans="1:12" s="46" customFormat="1" ht="15">
      <c r="A3" s="48"/>
      <c r="B3" s="104" t="s">
        <v>742</v>
      </c>
      <c r="C3" s="47"/>
      <c r="D3" s="46">
        <v>12.11</v>
      </c>
      <c r="F3" s="46">
        <v>12.22</v>
      </c>
      <c r="I3" s="118"/>
      <c r="L3" s="46">
        <v>1.2</v>
      </c>
    </row>
    <row r="4" spans="1:14" s="115" customFormat="1" ht="39.75" customHeight="1">
      <c r="A4" s="122" t="s">
        <v>743</v>
      </c>
      <c r="B4" s="122" t="s">
        <v>34</v>
      </c>
      <c r="C4" s="123"/>
      <c r="F4" s="124" t="s">
        <v>746</v>
      </c>
      <c r="G4" s="124" t="s">
        <v>747</v>
      </c>
      <c r="H4" s="124" t="s">
        <v>748</v>
      </c>
      <c r="I4" s="133"/>
      <c r="L4" s="124" t="s">
        <v>746</v>
      </c>
      <c r="M4" s="134" t="s">
        <v>747</v>
      </c>
      <c r="N4" s="124" t="s">
        <v>748</v>
      </c>
    </row>
    <row r="5" spans="1:24" s="46" customFormat="1" ht="39.75" customHeight="1">
      <c r="A5" s="174" t="s">
        <v>749</v>
      </c>
      <c r="B5" s="125" t="s">
        <v>977</v>
      </c>
      <c r="C5" s="127">
        <v>105429</v>
      </c>
      <c r="D5" s="128">
        <v>595734.14</v>
      </c>
      <c r="E5" s="46">
        <f>104401+13602</f>
        <v>118003</v>
      </c>
      <c r="F5" s="116" t="s">
        <v>102</v>
      </c>
      <c r="G5" s="116" t="s">
        <v>751</v>
      </c>
      <c r="H5" s="117">
        <v>596221.15</v>
      </c>
      <c r="I5" s="118" t="e">
        <f>F5-A5</f>
        <v>#VALUE!</v>
      </c>
      <c r="J5" s="130" t="e">
        <f>H5-#REF!</f>
        <v>#REF!</v>
      </c>
      <c r="K5" s="130">
        <v>75943</v>
      </c>
      <c r="L5" s="116" t="s">
        <v>102</v>
      </c>
      <c r="M5" s="116" t="s">
        <v>751</v>
      </c>
      <c r="N5" s="117">
        <v>643048.95</v>
      </c>
      <c r="O5" s="118" t="e">
        <f>L5-A5</f>
        <v>#VALUE!</v>
      </c>
      <c r="P5" s="130" t="e">
        <f>N5-#REF!</f>
        <v>#REF!</v>
      </c>
      <c r="R5" s="46">
        <v>717759</v>
      </c>
      <c r="T5" s="136" t="s">
        <v>102</v>
      </c>
      <c r="U5" s="136" t="s">
        <v>751</v>
      </c>
      <c r="V5" s="137">
        <v>659380.53</v>
      </c>
      <c r="W5" s="46" t="e">
        <f>#REF!-V5</f>
        <v>#REF!</v>
      </c>
      <c r="X5" s="46" t="e">
        <f>T5-A5</f>
        <v>#VALUE!</v>
      </c>
    </row>
    <row r="6" spans="1:22" s="46" customFormat="1" ht="39.75" customHeight="1">
      <c r="A6" s="125"/>
      <c r="B6" s="126"/>
      <c r="C6" s="127"/>
      <c r="D6" s="128"/>
      <c r="F6" s="116"/>
      <c r="G6" s="116"/>
      <c r="H6" s="117"/>
      <c r="I6" s="118"/>
      <c r="J6" s="130"/>
      <c r="K6" s="130"/>
      <c r="L6" s="116"/>
      <c r="M6" s="116"/>
      <c r="N6" s="117"/>
      <c r="O6" s="118"/>
      <c r="P6" s="130"/>
      <c r="T6" s="136"/>
      <c r="U6" s="136"/>
      <c r="V6" s="137"/>
    </row>
    <row r="7" spans="1:22" s="46" customFormat="1" ht="39.75" customHeight="1">
      <c r="A7" s="125"/>
      <c r="B7" s="126"/>
      <c r="C7" s="127"/>
      <c r="D7" s="128"/>
      <c r="F7" s="116"/>
      <c r="G7" s="116"/>
      <c r="H7" s="117"/>
      <c r="I7" s="118"/>
      <c r="J7" s="130"/>
      <c r="K7" s="130"/>
      <c r="L7" s="116"/>
      <c r="M7" s="116"/>
      <c r="N7" s="117"/>
      <c r="O7" s="118"/>
      <c r="P7" s="130"/>
      <c r="T7" s="136"/>
      <c r="U7" s="136"/>
      <c r="V7" s="137"/>
    </row>
    <row r="8" spans="1:22" s="46" customFormat="1" ht="39.75" customHeight="1">
      <c r="A8" s="125"/>
      <c r="B8" s="126"/>
      <c r="C8" s="127"/>
      <c r="D8" s="128"/>
      <c r="F8" s="116"/>
      <c r="G8" s="116"/>
      <c r="H8" s="117"/>
      <c r="I8" s="118"/>
      <c r="J8" s="130"/>
      <c r="K8" s="130"/>
      <c r="L8" s="116"/>
      <c r="M8" s="116"/>
      <c r="N8" s="117"/>
      <c r="O8" s="118"/>
      <c r="P8" s="130"/>
      <c r="T8" s="136"/>
      <c r="U8" s="136"/>
      <c r="V8" s="137"/>
    </row>
    <row r="9" spans="1:22" s="46" customFormat="1" ht="39.75" customHeight="1">
      <c r="A9" s="125"/>
      <c r="B9" s="126"/>
      <c r="C9" s="127"/>
      <c r="D9" s="128"/>
      <c r="F9" s="116"/>
      <c r="G9" s="116"/>
      <c r="H9" s="117"/>
      <c r="I9" s="118"/>
      <c r="J9" s="130"/>
      <c r="K9" s="130"/>
      <c r="L9" s="116"/>
      <c r="M9" s="116"/>
      <c r="N9" s="117"/>
      <c r="O9" s="118"/>
      <c r="P9" s="130"/>
      <c r="T9" s="136"/>
      <c r="U9" s="136"/>
      <c r="V9" s="137"/>
    </row>
    <row r="10" spans="1:22" s="46" customFormat="1" ht="39.75" customHeight="1">
      <c r="A10" s="125"/>
      <c r="B10" s="126"/>
      <c r="C10" s="127"/>
      <c r="D10" s="128"/>
      <c r="F10" s="116"/>
      <c r="G10" s="116"/>
      <c r="H10" s="117"/>
      <c r="I10" s="118"/>
      <c r="J10" s="130"/>
      <c r="K10" s="130"/>
      <c r="L10" s="116"/>
      <c r="M10" s="116"/>
      <c r="N10" s="117"/>
      <c r="O10" s="118"/>
      <c r="P10" s="130"/>
      <c r="T10" s="136"/>
      <c r="U10" s="136"/>
      <c r="V10" s="137"/>
    </row>
    <row r="11" spans="1:22" s="46" customFormat="1" ht="39.75" customHeight="1">
      <c r="A11" s="125"/>
      <c r="B11" s="129"/>
      <c r="C11" s="127"/>
      <c r="D11" s="130"/>
      <c r="F11" s="116"/>
      <c r="G11" s="116"/>
      <c r="H11" s="117"/>
      <c r="I11" s="118"/>
      <c r="J11" s="130"/>
      <c r="K11" s="130"/>
      <c r="L11" s="116"/>
      <c r="M11" s="116"/>
      <c r="N11" s="117"/>
      <c r="O11" s="118"/>
      <c r="P11" s="130"/>
      <c r="T11" s="136"/>
      <c r="U11" s="136"/>
      <c r="V11" s="137"/>
    </row>
    <row r="12" spans="1:23" s="46" customFormat="1" ht="39.75" customHeight="1">
      <c r="A12" s="55" t="s">
        <v>752</v>
      </c>
      <c r="B12" s="175" t="str">
        <f>B5</f>
        <v>0</v>
      </c>
      <c r="C12" s="47"/>
      <c r="F12" s="131">
        <f aca="true" t="shared" si="0" ref="F12:H12">""</f>
      </c>
      <c r="G12" s="131">
        <f t="shared" si="0"/>
      </c>
      <c r="H12" s="131">
        <f t="shared" si="0"/>
      </c>
      <c r="I12" s="118"/>
      <c r="L12" s="131">
        <f aca="true" t="shared" si="1" ref="L12:N12">""</f>
      </c>
      <c r="M12" s="135">
        <f t="shared" si="1"/>
      </c>
      <c r="N12" s="131">
        <f t="shared" si="1"/>
      </c>
      <c r="V12" s="138" t="e">
        <f>V13+#REF!+#REF!+#REF!+#REF!+#REF!+#REF!+#REF!+#REF!+#REF!+#REF!+#REF!+#REF!+#REF!+#REF!+#REF!+#REF!+#REF!+#REF!+#REF!+#REF!</f>
        <v>#REF!</v>
      </c>
      <c r="W12" s="138" t="e">
        <f>W13+#REF!+#REF!+#REF!+#REF!+#REF!+#REF!+#REF!+#REF!+#REF!+#REF!+#REF!+#REF!+#REF!+#REF!+#REF!+#REF!+#REF!+#REF!+#REF!+#REF!</f>
        <v>#REF!</v>
      </c>
    </row>
    <row r="13" spans="1:256" s="94" customFormat="1" ht="15.75">
      <c r="A13" s="173" t="s">
        <v>978</v>
      </c>
      <c r="B13" s="163"/>
      <c r="IQ13" s="50"/>
      <c r="IR13" s="50"/>
      <c r="IS13" s="50"/>
      <c r="IT13" s="50"/>
      <c r="IU13" s="50"/>
      <c r="IV13" s="50"/>
    </row>
    <row r="14" spans="1:24" s="46" customFormat="1" ht="19.5" customHeight="1">
      <c r="A14" s="48"/>
      <c r="B14" s="48"/>
      <c r="C14" s="47"/>
      <c r="F14" s="116"/>
      <c r="G14" s="116"/>
      <c r="H14" s="117"/>
      <c r="I14" s="118"/>
      <c r="P14" s="130"/>
      <c r="T14" s="136" t="s">
        <v>676</v>
      </c>
      <c r="U14" s="136" t="s">
        <v>754</v>
      </c>
      <c r="V14" s="137">
        <v>19998</v>
      </c>
      <c r="W14" s="46" t="e">
        <f>#REF!-V14</f>
        <v>#REF!</v>
      </c>
      <c r="X14" s="46">
        <f>T14-A14</f>
        <v>23203</v>
      </c>
    </row>
    <row r="15" spans="1:24" s="46" customFormat="1" ht="19.5" customHeight="1">
      <c r="A15" s="48"/>
      <c r="B15" s="48"/>
      <c r="C15" s="47"/>
      <c r="F15" s="116"/>
      <c r="G15" s="116"/>
      <c r="H15" s="117"/>
      <c r="I15" s="118"/>
      <c r="P15" s="130"/>
      <c r="T15" s="136" t="s">
        <v>678</v>
      </c>
      <c r="U15" s="136" t="s">
        <v>755</v>
      </c>
      <c r="V15" s="137">
        <v>19998</v>
      </c>
      <c r="W15" s="46" t="e">
        <f>#REF!-V15</f>
        <v>#REF!</v>
      </c>
      <c r="X15" s="46">
        <f>T15-A15</f>
        <v>2320301</v>
      </c>
    </row>
    <row r="16" spans="1:16" s="46" customFormat="1" ht="19.5" customHeight="1">
      <c r="A16" s="48"/>
      <c r="B16" s="48"/>
      <c r="C16" s="47"/>
      <c r="F16" s="116"/>
      <c r="G16" s="116"/>
      <c r="H16" s="117"/>
      <c r="I16" s="118"/>
      <c r="P16" s="130"/>
    </row>
    <row r="17" s="46" customFormat="1" ht="19.5" customHeight="1">
      <c r="P17" s="130"/>
    </row>
    <row r="18" s="46" customFormat="1" ht="19.5" customHeight="1">
      <c r="P18" s="130"/>
    </row>
    <row r="19" s="46" customFormat="1" ht="19.5" customHeight="1">
      <c r="P19" s="130"/>
    </row>
    <row r="20" s="46" customFormat="1" ht="19.5" customHeight="1">
      <c r="P20" s="130"/>
    </row>
    <row r="21" s="46" customFormat="1" ht="19.5" customHeight="1">
      <c r="P21" s="130"/>
    </row>
    <row r="22" s="46" customFormat="1" ht="19.5" customHeight="1">
      <c r="P22" s="130"/>
    </row>
    <row r="23" s="46" customFormat="1" ht="19.5" customHeight="1">
      <c r="P23" s="130"/>
    </row>
    <row r="24" s="46" customFormat="1" ht="19.5" customHeight="1">
      <c r="P24" s="130"/>
    </row>
    <row r="25" s="46" customFormat="1" ht="19.5" customHeight="1">
      <c r="P25" s="130"/>
    </row>
    <row r="26" s="46" customFormat="1" ht="19.5" customHeight="1">
      <c r="P26" s="130"/>
    </row>
    <row r="27" s="46" customFormat="1" ht="19.5" customHeight="1">
      <c r="P27" s="130"/>
    </row>
    <row r="28" s="46" customFormat="1" ht="19.5" customHeight="1">
      <c r="P28" s="130"/>
    </row>
  </sheetData>
  <sheetProtection/>
  <mergeCells count="1">
    <mergeCell ref="A2:B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V12"/>
  <sheetViews>
    <sheetView zoomScaleSheetLayoutView="100" workbookViewId="0" topLeftCell="A4">
      <selection activeCell="A11" sqref="A11"/>
    </sheetView>
  </sheetViews>
  <sheetFormatPr defaultColWidth="7.875" defaultRowHeight="14.25"/>
  <cols>
    <col min="1" max="1" width="60.25390625" style="94" customWidth="1"/>
    <col min="2" max="2" width="23.375" style="163" customWidth="1"/>
    <col min="3" max="248" width="7.875" style="94" customWidth="1"/>
    <col min="249" max="249" width="35.75390625" style="94" customWidth="1"/>
    <col min="250" max="250" width="7.875" style="94" hidden="1" customWidth="1"/>
    <col min="251" max="16384" width="7.875" style="50" customWidth="1"/>
  </cols>
  <sheetData>
    <row r="1" spans="1:2" s="94" customFormat="1" ht="27" customHeight="1">
      <c r="A1" s="99" t="s">
        <v>979</v>
      </c>
      <c r="B1" s="164"/>
    </row>
    <row r="2" spans="1:2" s="94" customFormat="1" ht="39.75" customHeight="1">
      <c r="A2" s="165" t="s">
        <v>980</v>
      </c>
      <c r="B2" s="165"/>
    </row>
    <row r="3" spans="1:2" s="95" customFormat="1" ht="18.75" customHeight="1">
      <c r="A3" s="103"/>
      <c r="B3" s="166" t="s">
        <v>742</v>
      </c>
    </row>
    <row r="4" spans="1:2" s="96" customFormat="1" ht="53.25" customHeight="1">
      <c r="A4" s="105" t="s">
        <v>758</v>
      </c>
      <c r="B4" s="167" t="s">
        <v>34</v>
      </c>
    </row>
    <row r="5" spans="1:250" s="97" customFormat="1" ht="31.5" customHeight="1">
      <c r="A5" s="168"/>
      <c r="B5" s="169"/>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c r="BQ5" s="170"/>
      <c r="BR5" s="170"/>
      <c r="BS5" s="170"/>
      <c r="BT5" s="170"/>
      <c r="BU5" s="170"/>
      <c r="BV5" s="170"/>
      <c r="BW5" s="170"/>
      <c r="BX5" s="170"/>
      <c r="BY5" s="170"/>
      <c r="BZ5" s="170"/>
      <c r="CA5" s="170"/>
      <c r="CB5" s="170"/>
      <c r="CC5" s="170"/>
      <c r="CD5" s="170"/>
      <c r="CE5" s="170"/>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c r="DE5" s="170"/>
      <c r="DF5" s="170"/>
      <c r="DG5" s="170"/>
      <c r="DH5" s="170"/>
      <c r="DI5" s="170"/>
      <c r="DJ5" s="170"/>
      <c r="DK5" s="170"/>
      <c r="DL5" s="170"/>
      <c r="DM5" s="170"/>
      <c r="DN5" s="170"/>
      <c r="DO5" s="170"/>
      <c r="DP5" s="170"/>
      <c r="DQ5" s="170"/>
      <c r="DR5" s="170"/>
      <c r="DS5" s="170"/>
      <c r="DT5" s="170"/>
      <c r="DU5" s="170"/>
      <c r="DV5" s="170"/>
      <c r="DW5" s="170"/>
      <c r="DX5" s="170"/>
      <c r="DY5" s="170"/>
      <c r="DZ5" s="170"/>
      <c r="EA5" s="170"/>
      <c r="EB5" s="170"/>
      <c r="EC5" s="170"/>
      <c r="ED5" s="170"/>
      <c r="EE5" s="170"/>
      <c r="EF5" s="170"/>
      <c r="EG5" s="170"/>
      <c r="EH5" s="170"/>
      <c r="EI5" s="170"/>
      <c r="EJ5" s="170"/>
      <c r="EK5" s="170"/>
      <c r="EL5" s="170"/>
      <c r="EM5" s="170"/>
      <c r="EN5" s="170"/>
      <c r="EO5" s="170"/>
      <c r="EP5" s="170"/>
      <c r="EQ5" s="170"/>
      <c r="ER5" s="170"/>
      <c r="ES5" s="170"/>
      <c r="ET5" s="170"/>
      <c r="EU5" s="170"/>
      <c r="EV5" s="170"/>
      <c r="EW5" s="170"/>
      <c r="EX5" s="170"/>
      <c r="EY5" s="170"/>
      <c r="EZ5" s="170"/>
      <c r="FA5" s="170"/>
      <c r="FB5" s="170"/>
      <c r="FC5" s="170"/>
      <c r="FD5" s="170"/>
      <c r="FE5" s="170"/>
      <c r="FF5" s="170"/>
      <c r="FG5" s="170"/>
      <c r="FH5" s="170"/>
      <c r="FI5" s="170"/>
      <c r="FJ5" s="170"/>
      <c r="FK5" s="170"/>
      <c r="FL5" s="170"/>
      <c r="FM5" s="170"/>
      <c r="FN5" s="170"/>
      <c r="FO5" s="170"/>
      <c r="FP5" s="170"/>
      <c r="FQ5" s="170"/>
      <c r="FR5" s="170"/>
      <c r="FS5" s="170"/>
      <c r="FT5" s="170"/>
      <c r="FU5" s="170"/>
      <c r="FV5" s="170"/>
      <c r="FW5" s="170"/>
      <c r="FX5" s="170"/>
      <c r="FY5" s="170"/>
      <c r="FZ5" s="170"/>
      <c r="GA5" s="170"/>
      <c r="GB5" s="170"/>
      <c r="GC5" s="170"/>
      <c r="GD5" s="170"/>
      <c r="GE5" s="170"/>
      <c r="GF5" s="170"/>
      <c r="GG5" s="170"/>
      <c r="GH5" s="170"/>
      <c r="GI5" s="170"/>
      <c r="GJ5" s="170"/>
      <c r="GK5" s="170"/>
      <c r="GL5" s="170"/>
      <c r="GM5" s="170"/>
      <c r="GN5" s="170"/>
      <c r="GO5" s="170"/>
      <c r="GP5" s="170"/>
      <c r="GQ5" s="170"/>
      <c r="GR5" s="170"/>
      <c r="GS5" s="170"/>
      <c r="GT5" s="170"/>
      <c r="GU5" s="170"/>
      <c r="GV5" s="170"/>
      <c r="GW5" s="170"/>
      <c r="GX5" s="170"/>
      <c r="GY5" s="170"/>
      <c r="GZ5" s="170"/>
      <c r="HA5" s="170"/>
      <c r="HB5" s="170"/>
      <c r="HC5" s="170"/>
      <c r="HD5" s="170"/>
      <c r="HE5" s="170"/>
      <c r="HF5" s="170"/>
      <c r="HG5" s="170"/>
      <c r="HH5" s="170"/>
      <c r="HI5" s="170"/>
      <c r="HJ5" s="170"/>
      <c r="HK5" s="170"/>
      <c r="HL5" s="170"/>
      <c r="HM5" s="170"/>
      <c r="HN5" s="170"/>
      <c r="HO5" s="170"/>
      <c r="HP5" s="170"/>
      <c r="HQ5" s="170"/>
      <c r="HR5" s="170"/>
      <c r="HS5" s="170"/>
      <c r="HT5" s="170"/>
      <c r="HU5" s="170"/>
      <c r="HV5" s="170"/>
      <c r="HW5" s="170"/>
      <c r="HX5" s="170"/>
      <c r="HY5" s="170"/>
      <c r="HZ5" s="170"/>
      <c r="IA5" s="170"/>
      <c r="IB5" s="170"/>
      <c r="IC5" s="170"/>
      <c r="ID5" s="170"/>
      <c r="IE5" s="170"/>
      <c r="IF5" s="170"/>
      <c r="IG5" s="170"/>
      <c r="IH5" s="170"/>
      <c r="II5" s="170"/>
      <c r="IJ5" s="170"/>
      <c r="IK5" s="170"/>
      <c r="IL5" s="170"/>
      <c r="IM5" s="170"/>
      <c r="IN5" s="170"/>
      <c r="IO5" s="170"/>
      <c r="IP5" s="170"/>
    </row>
    <row r="6" spans="1:250" s="97" customFormat="1" ht="31.5" customHeight="1">
      <c r="A6" s="168"/>
      <c r="B6" s="169"/>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70"/>
      <c r="DK6" s="170"/>
      <c r="DL6" s="170"/>
      <c r="DM6" s="170"/>
      <c r="DN6" s="170"/>
      <c r="DO6" s="170"/>
      <c r="DP6" s="170"/>
      <c r="DQ6" s="170"/>
      <c r="DR6" s="170"/>
      <c r="DS6" s="170"/>
      <c r="DT6" s="170"/>
      <c r="DU6" s="170"/>
      <c r="DV6" s="170"/>
      <c r="DW6" s="170"/>
      <c r="DX6" s="170"/>
      <c r="DY6" s="170"/>
      <c r="DZ6" s="170"/>
      <c r="EA6" s="170"/>
      <c r="EB6" s="170"/>
      <c r="EC6" s="170"/>
      <c r="ED6" s="170"/>
      <c r="EE6" s="170"/>
      <c r="EF6" s="170"/>
      <c r="EG6" s="170"/>
      <c r="EH6" s="170"/>
      <c r="EI6" s="170"/>
      <c r="EJ6" s="170"/>
      <c r="EK6" s="170"/>
      <c r="EL6" s="170"/>
      <c r="EM6" s="170"/>
      <c r="EN6" s="170"/>
      <c r="EO6" s="170"/>
      <c r="EP6" s="170"/>
      <c r="EQ6" s="170"/>
      <c r="ER6" s="170"/>
      <c r="ES6" s="170"/>
      <c r="ET6" s="170"/>
      <c r="EU6" s="170"/>
      <c r="EV6" s="170"/>
      <c r="EW6" s="170"/>
      <c r="EX6" s="170"/>
      <c r="EY6" s="170"/>
      <c r="EZ6" s="170"/>
      <c r="FA6" s="170"/>
      <c r="FB6" s="170"/>
      <c r="FC6" s="170"/>
      <c r="FD6" s="170"/>
      <c r="FE6" s="170"/>
      <c r="FF6" s="170"/>
      <c r="FG6" s="170"/>
      <c r="FH6" s="170"/>
      <c r="FI6" s="170"/>
      <c r="FJ6" s="170"/>
      <c r="FK6" s="170"/>
      <c r="FL6" s="170"/>
      <c r="FM6" s="170"/>
      <c r="FN6" s="170"/>
      <c r="FO6" s="170"/>
      <c r="FP6" s="170"/>
      <c r="FQ6" s="170"/>
      <c r="FR6" s="170"/>
      <c r="FS6" s="170"/>
      <c r="FT6" s="170"/>
      <c r="FU6" s="170"/>
      <c r="FV6" s="170"/>
      <c r="FW6" s="170"/>
      <c r="FX6" s="170"/>
      <c r="FY6" s="170"/>
      <c r="FZ6" s="170"/>
      <c r="GA6" s="170"/>
      <c r="GB6" s="170"/>
      <c r="GC6" s="170"/>
      <c r="GD6" s="170"/>
      <c r="GE6" s="170"/>
      <c r="GF6" s="170"/>
      <c r="GG6" s="170"/>
      <c r="GH6" s="170"/>
      <c r="GI6" s="170"/>
      <c r="GJ6" s="170"/>
      <c r="GK6" s="170"/>
      <c r="GL6" s="170"/>
      <c r="GM6" s="170"/>
      <c r="GN6" s="170"/>
      <c r="GO6" s="170"/>
      <c r="GP6" s="170"/>
      <c r="GQ6" s="170"/>
      <c r="GR6" s="170"/>
      <c r="GS6" s="170"/>
      <c r="GT6" s="170"/>
      <c r="GU6" s="170"/>
      <c r="GV6" s="170"/>
      <c r="GW6" s="170"/>
      <c r="GX6" s="170"/>
      <c r="GY6" s="170"/>
      <c r="GZ6" s="170"/>
      <c r="HA6" s="170"/>
      <c r="HB6" s="170"/>
      <c r="HC6" s="170"/>
      <c r="HD6" s="170"/>
      <c r="HE6" s="170"/>
      <c r="HF6" s="170"/>
      <c r="HG6" s="170"/>
      <c r="HH6" s="170"/>
      <c r="HI6" s="170"/>
      <c r="HJ6" s="170"/>
      <c r="HK6" s="170"/>
      <c r="HL6" s="170"/>
      <c r="HM6" s="170"/>
      <c r="HN6" s="170"/>
      <c r="HO6" s="170"/>
      <c r="HP6" s="170"/>
      <c r="HQ6" s="170"/>
      <c r="HR6" s="170"/>
      <c r="HS6" s="170"/>
      <c r="HT6" s="170"/>
      <c r="HU6" s="170"/>
      <c r="HV6" s="170"/>
      <c r="HW6" s="170"/>
      <c r="HX6" s="170"/>
      <c r="HY6" s="170"/>
      <c r="HZ6" s="170"/>
      <c r="IA6" s="170"/>
      <c r="IB6" s="170"/>
      <c r="IC6" s="170"/>
      <c r="ID6" s="170"/>
      <c r="IE6" s="170"/>
      <c r="IF6" s="170"/>
      <c r="IG6" s="170"/>
      <c r="IH6" s="170"/>
      <c r="II6" s="170"/>
      <c r="IJ6" s="170"/>
      <c r="IK6" s="170"/>
      <c r="IL6" s="170"/>
      <c r="IM6" s="170"/>
      <c r="IN6" s="170"/>
      <c r="IO6" s="170"/>
      <c r="IP6" s="170"/>
    </row>
    <row r="7" spans="1:250" s="162" customFormat="1" ht="31.5" customHeight="1">
      <c r="A7" s="168"/>
      <c r="B7" s="169"/>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C7" s="170"/>
      <c r="CD7" s="170"/>
      <c r="CE7" s="170"/>
      <c r="CF7" s="170"/>
      <c r="CG7" s="170"/>
      <c r="CH7" s="170"/>
      <c r="CI7" s="170"/>
      <c r="CJ7" s="170"/>
      <c r="CK7" s="170"/>
      <c r="CL7" s="170"/>
      <c r="CM7" s="170"/>
      <c r="CN7" s="170"/>
      <c r="CO7" s="170"/>
      <c r="CP7" s="170"/>
      <c r="CQ7" s="170"/>
      <c r="CR7" s="170"/>
      <c r="CS7" s="170"/>
      <c r="CT7" s="170"/>
      <c r="CU7" s="170"/>
      <c r="CV7" s="170"/>
      <c r="CW7" s="170"/>
      <c r="CX7" s="170"/>
      <c r="CY7" s="170"/>
      <c r="CZ7" s="170"/>
      <c r="DA7" s="170"/>
      <c r="DB7" s="170"/>
      <c r="DC7" s="170"/>
      <c r="DD7" s="170"/>
      <c r="DE7" s="170"/>
      <c r="DF7" s="170"/>
      <c r="DG7" s="170"/>
      <c r="DH7" s="170"/>
      <c r="DI7" s="170"/>
      <c r="DJ7" s="170"/>
      <c r="DK7" s="170"/>
      <c r="DL7" s="170"/>
      <c r="DM7" s="170"/>
      <c r="DN7" s="170"/>
      <c r="DO7" s="170"/>
      <c r="DP7" s="170"/>
      <c r="DQ7" s="170"/>
      <c r="DR7" s="170"/>
      <c r="DS7" s="170"/>
      <c r="DT7" s="170"/>
      <c r="DU7" s="170"/>
      <c r="DV7" s="170"/>
      <c r="DW7" s="170"/>
      <c r="DX7" s="170"/>
      <c r="DY7" s="170"/>
      <c r="DZ7" s="170"/>
      <c r="EA7" s="170"/>
      <c r="EB7" s="170"/>
      <c r="EC7" s="170"/>
      <c r="ED7" s="170"/>
      <c r="EE7" s="170"/>
      <c r="EF7" s="170"/>
      <c r="EG7" s="170"/>
      <c r="EH7" s="170"/>
      <c r="EI7" s="170"/>
      <c r="EJ7" s="170"/>
      <c r="EK7" s="170"/>
      <c r="EL7" s="170"/>
      <c r="EM7" s="170"/>
      <c r="EN7" s="170"/>
      <c r="EO7" s="170"/>
      <c r="EP7" s="170"/>
      <c r="EQ7" s="170"/>
      <c r="ER7" s="170"/>
      <c r="ES7" s="170"/>
      <c r="ET7" s="170"/>
      <c r="EU7" s="170"/>
      <c r="EV7" s="170"/>
      <c r="EW7" s="170"/>
      <c r="EX7" s="170"/>
      <c r="EY7" s="170"/>
      <c r="EZ7" s="170"/>
      <c r="FA7" s="170"/>
      <c r="FB7" s="170"/>
      <c r="FC7" s="170"/>
      <c r="FD7" s="170"/>
      <c r="FE7" s="170"/>
      <c r="FF7" s="170"/>
      <c r="FG7" s="170"/>
      <c r="FH7" s="170"/>
      <c r="FI7" s="170"/>
      <c r="FJ7" s="170"/>
      <c r="FK7" s="170"/>
      <c r="FL7" s="170"/>
      <c r="FM7" s="170"/>
      <c r="FN7" s="170"/>
      <c r="FO7" s="170"/>
      <c r="FP7" s="170"/>
      <c r="FQ7" s="170"/>
      <c r="FR7" s="170"/>
      <c r="FS7" s="170"/>
      <c r="FT7" s="170"/>
      <c r="FU7" s="170"/>
      <c r="FV7" s="170"/>
      <c r="FW7" s="170"/>
      <c r="FX7" s="170"/>
      <c r="FY7" s="170"/>
      <c r="FZ7" s="170"/>
      <c r="GA7" s="170"/>
      <c r="GB7" s="170"/>
      <c r="GC7" s="170"/>
      <c r="GD7" s="170"/>
      <c r="GE7" s="170"/>
      <c r="GF7" s="170"/>
      <c r="GG7" s="170"/>
      <c r="GH7" s="170"/>
      <c r="GI7" s="170"/>
      <c r="GJ7" s="170"/>
      <c r="GK7" s="170"/>
      <c r="GL7" s="170"/>
      <c r="GM7" s="170"/>
      <c r="GN7" s="170"/>
      <c r="GO7" s="170"/>
      <c r="GP7" s="170"/>
      <c r="GQ7" s="170"/>
      <c r="GR7" s="170"/>
      <c r="GS7" s="170"/>
      <c r="GT7" s="170"/>
      <c r="GU7" s="170"/>
      <c r="GV7" s="170"/>
      <c r="GW7" s="170"/>
      <c r="GX7" s="170"/>
      <c r="GY7" s="170"/>
      <c r="GZ7" s="170"/>
      <c r="HA7" s="170"/>
      <c r="HB7" s="170"/>
      <c r="HC7" s="170"/>
      <c r="HD7" s="170"/>
      <c r="HE7" s="170"/>
      <c r="HF7" s="170"/>
      <c r="HG7" s="170"/>
      <c r="HH7" s="170"/>
      <c r="HI7" s="170"/>
      <c r="HJ7" s="170"/>
      <c r="HK7" s="170"/>
      <c r="HL7" s="170"/>
      <c r="HM7" s="170"/>
      <c r="HN7" s="170"/>
      <c r="HO7" s="170"/>
      <c r="HP7" s="170"/>
      <c r="HQ7" s="170"/>
      <c r="HR7" s="170"/>
      <c r="HS7" s="170"/>
      <c r="HT7" s="170"/>
      <c r="HU7" s="170"/>
      <c r="HV7" s="170"/>
      <c r="HW7" s="170"/>
      <c r="HX7" s="170"/>
      <c r="HY7" s="170"/>
      <c r="HZ7" s="170"/>
      <c r="IA7" s="170"/>
      <c r="IB7" s="170"/>
      <c r="IC7" s="170"/>
      <c r="ID7" s="170"/>
      <c r="IE7" s="170"/>
      <c r="IF7" s="170"/>
      <c r="IG7" s="170"/>
      <c r="IH7" s="170"/>
      <c r="II7" s="170"/>
      <c r="IJ7" s="170"/>
      <c r="IK7" s="170"/>
      <c r="IL7" s="170"/>
      <c r="IM7" s="170"/>
      <c r="IN7" s="170"/>
      <c r="IO7" s="170"/>
      <c r="IP7" s="170"/>
    </row>
    <row r="8" spans="1:256" s="94" customFormat="1" ht="31.5" customHeight="1">
      <c r="A8" s="168"/>
      <c r="B8" s="169"/>
      <c r="IQ8" s="50"/>
      <c r="IR8" s="50"/>
      <c r="IS8" s="50"/>
      <c r="IT8" s="50"/>
      <c r="IU8" s="50"/>
      <c r="IV8" s="50"/>
    </row>
    <row r="9" spans="1:256" s="94" customFormat="1" ht="31.5" customHeight="1">
      <c r="A9" s="168"/>
      <c r="B9" s="169"/>
      <c r="IQ9" s="50"/>
      <c r="IR9" s="50"/>
      <c r="IS9" s="50"/>
      <c r="IT9" s="50"/>
      <c r="IU9" s="50"/>
      <c r="IV9" s="50"/>
    </row>
    <row r="10" spans="1:256" s="94" customFormat="1" ht="31.5" customHeight="1">
      <c r="A10" s="168"/>
      <c r="B10" s="169"/>
      <c r="IQ10" s="50"/>
      <c r="IR10" s="50"/>
      <c r="IS10" s="50"/>
      <c r="IT10" s="50"/>
      <c r="IU10" s="50"/>
      <c r="IV10" s="50"/>
    </row>
    <row r="11" spans="1:256" s="94" customFormat="1" ht="31.5" customHeight="1">
      <c r="A11" s="171" t="s">
        <v>95</v>
      </c>
      <c r="B11" s="172">
        <f>SUM(B5:B10)</f>
        <v>0</v>
      </c>
      <c r="IQ11" s="50"/>
      <c r="IR11" s="50"/>
      <c r="IS11" s="50"/>
      <c r="IT11" s="50"/>
      <c r="IU11" s="50"/>
      <c r="IV11" s="50"/>
    </row>
    <row r="12" spans="1:256" s="94" customFormat="1" ht="15.75">
      <c r="A12" s="173" t="s">
        <v>978</v>
      </c>
      <c r="B12" s="163"/>
      <c r="IQ12" s="50"/>
      <c r="IR12" s="50"/>
      <c r="IS12" s="50"/>
      <c r="IT12" s="50"/>
      <c r="IU12" s="50"/>
      <c r="IV12" s="50"/>
    </row>
  </sheetData>
  <sheetProtection/>
  <mergeCells count="1">
    <mergeCell ref="A2:B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B13"/>
  <sheetViews>
    <sheetView zoomScaleSheetLayoutView="100" workbookViewId="0" topLeftCell="A1">
      <selection activeCell="B9" sqref="B9"/>
    </sheetView>
  </sheetViews>
  <sheetFormatPr defaultColWidth="9.00390625" defaultRowHeight="14.25"/>
  <cols>
    <col min="1" max="1" width="33.25390625" style="69" customWidth="1"/>
    <col min="2" max="2" width="33.25390625" style="74" customWidth="1"/>
    <col min="3" max="16384" width="9.00390625" style="69" customWidth="1"/>
  </cols>
  <sheetData>
    <row r="1" spans="1:2" s="69" customFormat="1" ht="21" customHeight="1">
      <c r="A1" s="75" t="s">
        <v>981</v>
      </c>
      <c r="B1" s="74"/>
    </row>
    <row r="2" spans="1:2" s="69" customFormat="1" ht="24.75" customHeight="1">
      <c r="A2" s="76" t="s">
        <v>982</v>
      </c>
      <c r="B2" s="76"/>
    </row>
    <row r="3" s="70" customFormat="1" ht="24" customHeight="1">
      <c r="B3" s="78" t="s">
        <v>64</v>
      </c>
    </row>
    <row r="4" spans="1:2" s="154" customFormat="1" ht="51" customHeight="1">
      <c r="A4" s="156" t="s">
        <v>65</v>
      </c>
      <c r="B4" s="157" t="s">
        <v>34</v>
      </c>
    </row>
    <row r="5" spans="1:2" s="155" customFormat="1" ht="39" customHeight="1">
      <c r="A5" s="158" t="s">
        <v>983</v>
      </c>
      <c r="B5" s="159"/>
    </row>
    <row r="6" spans="1:2" s="155" customFormat="1" ht="39" customHeight="1">
      <c r="A6" s="158" t="s">
        <v>984</v>
      </c>
      <c r="B6" s="159"/>
    </row>
    <row r="7" spans="1:2" s="155" customFormat="1" ht="39" customHeight="1">
      <c r="A7" s="158" t="s">
        <v>985</v>
      </c>
      <c r="B7" s="159"/>
    </row>
    <row r="8" spans="1:2" s="155" customFormat="1" ht="39" customHeight="1">
      <c r="A8" s="158" t="s">
        <v>986</v>
      </c>
      <c r="B8" s="159"/>
    </row>
    <row r="9" spans="1:2" s="155" customFormat="1" ht="39" customHeight="1">
      <c r="A9" s="158" t="s">
        <v>987</v>
      </c>
      <c r="B9" s="159"/>
    </row>
    <row r="10" spans="1:2" s="155" customFormat="1" ht="39" customHeight="1">
      <c r="A10" s="160" t="s">
        <v>988</v>
      </c>
      <c r="B10" s="161"/>
    </row>
    <row r="11" spans="1:2" s="155" customFormat="1" ht="39" customHeight="1">
      <c r="A11" s="158" t="s">
        <v>989</v>
      </c>
      <c r="B11" s="159"/>
    </row>
    <row r="12" spans="1:2" s="155" customFormat="1" ht="39" customHeight="1">
      <c r="A12" s="160" t="s">
        <v>990</v>
      </c>
      <c r="B12" s="161"/>
    </row>
    <row r="13" spans="1:2" s="69" customFormat="1" ht="22.5" customHeight="1">
      <c r="A13" s="153" t="s">
        <v>991</v>
      </c>
      <c r="B13" s="74"/>
    </row>
  </sheetData>
  <sheetProtection/>
  <mergeCells count="1">
    <mergeCell ref="A2:B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32"/>
  <sheetViews>
    <sheetView zoomScaleSheetLayoutView="100" workbookViewId="0" topLeftCell="A4">
      <selection activeCell="E8" sqref="E8"/>
    </sheetView>
  </sheetViews>
  <sheetFormatPr defaultColWidth="7.00390625" defaultRowHeight="14.25"/>
  <cols>
    <col min="1" max="1" width="35.125" style="48" customWidth="1"/>
    <col min="2" max="2" width="29.50390625" style="141" customWidth="1"/>
    <col min="3" max="226" width="7.00390625" style="46" customWidth="1"/>
    <col min="227" max="16384" width="7.00390625" style="50" customWidth="1"/>
  </cols>
  <sheetData>
    <row r="1" spans="1:2" s="46" customFormat="1" ht="29.25" customHeight="1">
      <c r="A1" s="51" t="s">
        <v>992</v>
      </c>
      <c r="B1" s="141"/>
    </row>
    <row r="2" spans="1:2" s="46" customFormat="1" ht="28.5" customHeight="1">
      <c r="A2" s="52" t="s">
        <v>993</v>
      </c>
      <c r="B2" s="54"/>
    </row>
    <row r="3" spans="1:2" s="47" customFormat="1" ht="21.75" customHeight="1">
      <c r="A3" s="48"/>
      <c r="B3" s="145" t="s">
        <v>64</v>
      </c>
    </row>
    <row r="4" spans="1:2" s="47" customFormat="1" ht="39" customHeight="1">
      <c r="A4" s="122" t="s">
        <v>65</v>
      </c>
      <c r="B4" s="57" t="s">
        <v>66</v>
      </c>
    </row>
    <row r="5" spans="1:2" s="48" customFormat="1" ht="39" customHeight="1">
      <c r="A5" s="146" t="s">
        <v>67</v>
      </c>
      <c r="B5" s="55" t="s">
        <v>977</v>
      </c>
    </row>
    <row r="6" spans="1:2" s="48" customFormat="1" ht="39" customHeight="1">
      <c r="A6" s="147" t="s">
        <v>994</v>
      </c>
      <c r="B6" s="148"/>
    </row>
    <row r="7" spans="1:2" s="48" customFormat="1" ht="39" customHeight="1">
      <c r="A7" s="147" t="s">
        <v>995</v>
      </c>
      <c r="B7" s="148"/>
    </row>
    <row r="8" spans="1:2" s="48" customFormat="1" ht="39" customHeight="1">
      <c r="A8" s="147" t="s">
        <v>996</v>
      </c>
      <c r="B8" s="148"/>
    </row>
    <row r="9" spans="1:2" s="48" customFormat="1" ht="39" customHeight="1">
      <c r="A9" s="147" t="s">
        <v>997</v>
      </c>
      <c r="B9" s="148"/>
    </row>
    <row r="10" spans="1:2" s="48" customFormat="1" ht="39" customHeight="1">
      <c r="A10" s="147" t="s">
        <v>998</v>
      </c>
      <c r="B10" s="148"/>
    </row>
    <row r="11" spans="1:2" s="48" customFormat="1" ht="39" customHeight="1">
      <c r="A11" s="147" t="s">
        <v>999</v>
      </c>
      <c r="B11" s="148"/>
    </row>
    <row r="12" spans="1:2" s="48" customFormat="1" ht="39" customHeight="1">
      <c r="A12" s="149" t="s">
        <v>1000</v>
      </c>
      <c r="B12" s="150"/>
    </row>
    <row r="13" spans="1:2" s="48" customFormat="1" ht="39" customHeight="1">
      <c r="A13" s="149" t="s">
        <v>1001</v>
      </c>
      <c r="B13" s="150"/>
    </row>
    <row r="14" spans="1:2" s="47" customFormat="1" ht="39" customHeight="1">
      <c r="A14" s="146" t="s">
        <v>922</v>
      </c>
      <c r="B14" s="142"/>
    </row>
    <row r="15" spans="1:2" s="47" customFormat="1" ht="39" customHeight="1">
      <c r="A15" s="151"/>
      <c r="B15" s="142"/>
    </row>
    <row r="16" spans="1:2" s="47" customFormat="1" ht="39" customHeight="1">
      <c r="A16" s="152" t="s">
        <v>95</v>
      </c>
      <c r="B16" s="144"/>
    </row>
    <row r="17" spans="1:2" s="46" customFormat="1" ht="19.5" customHeight="1">
      <c r="A17" s="153" t="s">
        <v>991</v>
      </c>
      <c r="B17" s="141"/>
    </row>
    <row r="18" spans="1:2" s="46" customFormat="1" ht="19.5" customHeight="1">
      <c r="A18" s="48"/>
      <c r="B18" s="141"/>
    </row>
    <row r="19" spans="1:2" s="46" customFormat="1" ht="19.5" customHeight="1">
      <c r="A19" s="48"/>
      <c r="B19" s="141"/>
    </row>
    <row r="20" spans="1:2" s="46" customFormat="1" ht="19.5" customHeight="1">
      <c r="A20" s="48"/>
      <c r="B20" s="141"/>
    </row>
    <row r="21" spans="1:2" s="46" customFormat="1" ht="19.5" customHeight="1">
      <c r="A21" s="48"/>
      <c r="B21" s="141"/>
    </row>
    <row r="22" spans="1:2" s="46" customFormat="1" ht="19.5" customHeight="1">
      <c r="A22" s="48"/>
      <c r="B22" s="141"/>
    </row>
    <row r="23" spans="1:2" s="46" customFormat="1" ht="19.5" customHeight="1">
      <c r="A23" s="48"/>
      <c r="B23" s="141"/>
    </row>
    <row r="24" spans="1:2" s="46" customFormat="1" ht="19.5" customHeight="1">
      <c r="A24" s="48"/>
      <c r="B24" s="141"/>
    </row>
    <row r="25" spans="1:2" s="46" customFormat="1" ht="19.5" customHeight="1">
      <c r="A25" s="48"/>
      <c r="B25" s="141"/>
    </row>
    <row r="26" spans="1:2" s="46" customFormat="1" ht="19.5" customHeight="1">
      <c r="A26" s="48"/>
      <c r="B26" s="141"/>
    </row>
    <row r="27" spans="1:2" s="46" customFormat="1" ht="19.5" customHeight="1">
      <c r="A27" s="48"/>
      <c r="B27" s="141"/>
    </row>
    <row r="28" spans="1:2" s="46" customFormat="1" ht="19.5" customHeight="1">
      <c r="A28" s="48"/>
      <c r="B28" s="141"/>
    </row>
    <row r="29" spans="1:2" s="46" customFormat="1" ht="19.5" customHeight="1">
      <c r="A29" s="48"/>
      <c r="B29" s="141"/>
    </row>
    <row r="30" spans="1:2" s="46" customFormat="1" ht="19.5" customHeight="1">
      <c r="A30" s="48"/>
      <c r="B30" s="141"/>
    </row>
    <row r="31" spans="1:2" s="46" customFormat="1" ht="19.5" customHeight="1">
      <c r="A31" s="48"/>
      <c r="B31" s="141"/>
    </row>
    <row r="32" spans="1:2" s="46" customFormat="1" ht="19.5" customHeight="1">
      <c r="A32" s="48"/>
      <c r="B32" s="141"/>
    </row>
  </sheetData>
  <sheetProtection/>
  <mergeCells count="1">
    <mergeCell ref="A2:B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C28"/>
  <sheetViews>
    <sheetView zoomScaleSheetLayoutView="100" workbookViewId="0" topLeftCell="A1">
      <selection activeCell="C6" sqref="C6"/>
    </sheetView>
  </sheetViews>
  <sheetFormatPr defaultColWidth="7.00390625" defaultRowHeight="14.25"/>
  <cols>
    <col min="1" max="1" width="14.625" style="48" customWidth="1"/>
    <col min="2" max="2" width="46.625" style="47" customWidth="1"/>
    <col min="3" max="3" width="13.00390625" style="141" customWidth="1"/>
    <col min="4" max="223" width="7.00390625" style="46" customWidth="1"/>
    <col min="224" max="16384" width="7.00390625" style="50" customWidth="1"/>
  </cols>
  <sheetData>
    <row r="1" spans="1:3" s="46" customFormat="1" ht="23.25" customHeight="1">
      <c r="A1" s="51" t="s">
        <v>1002</v>
      </c>
      <c r="B1" s="47"/>
      <c r="C1" s="141"/>
    </row>
    <row r="2" spans="1:3" s="46" customFormat="1" ht="22.5">
      <c r="A2" s="52" t="s">
        <v>1003</v>
      </c>
      <c r="B2" s="53"/>
      <c r="C2" s="54"/>
    </row>
    <row r="3" spans="1:3" s="46" customFormat="1" ht="15">
      <c r="A3" s="48"/>
      <c r="B3" s="47"/>
      <c r="C3" s="104" t="s">
        <v>742</v>
      </c>
    </row>
    <row r="4" spans="1:3" s="46" customFormat="1" ht="45.75" customHeight="1">
      <c r="A4" s="55" t="s">
        <v>1004</v>
      </c>
      <c r="B4" s="56" t="s">
        <v>99</v>
      </c>
      <c r="C4" s="57" t="s">
        <v>66</v>
      </c>
    </row>
    <row r="5" spans="1:3" s="46" customFormat="1" ht="45.75" customHeight="1">
      <c r="A5" s="58" t="s">
        <v>1005</v>
      </c>
      <c r="B5" s="59" t="s">
        <v>1006</v>
      </c>
      <c r="C5" s="142"/>
    </row>
    <row r="6" spans="1:3" s="139" customFormat="1" ht="45.75" customHeight="1">
      <c r="A6" s="61" t="s">
        <v>1007</v>
      </c>
      <c r="B6" s="143" t="s">
        <v>1008</v>
      </c>
      <c r="C6" s="129"/>
    </row>
    <row r="7" spans="1:3" s="140" customFormat="1" ht="45.75" customHeight="1">
      <c r="A7" s="63" t="s">
        <v>1009</v>
      </c>
      <c r="B7" s="63" t="s">
        <v>1010</v>
      </c>
      <c r="C7" s="63"/>
    </row>
    <row r="8" spans="1:3" s="46" customFormat="1" ht="45.75" customHeight="1">
      <c r="A8" s="129" t="s">
        <v>923</v>
      </c>
      <c r="B8" s="66"/>
      <c r="C8" s="142"/>
    </row>
    <row r="9" spans="1:3" s="46" customFormat="1" ht="45.75" customHeight="1">
      <c r="A9" s="61" t="s">
        <v>1011</v>
      </c>
      <c r="B9" s="61" t="s">
        <v>1012</v>
      </c>
      <c r="C9" s="142"/>
    </row>
    <row r="10" spans="1:3" s="46" customFormat="1" ht="45.75" customHeight="1">
      <c r="A10" s="63" t="s">
        <v>1013</v>
      </c>
      <c r="B10" s="63" t="s">
        <v>1014</v>
      </c>
      <c r="C10" s="142"/>
    </row>
    <row r="11" spans="1:3" s="46" customFormat="1" ht="45.75" customHeight="1">
      <c r="A11" s="129" t="s">
        <v>923</v>
      </c>
      <c r="B11" s="66"/>
      <c r="C11" s="142"/>
    </row>
    <row r="12" spans="1:3" s="46" customFormat="1" ht="45.75" customHeight="1">
      <c r="A12" s="67" t="s">
        <v>752</v>
      </c>
      <c r="B12" s="68"/>
      <c r="C12" s="144"/>
    </row>
    <row r="13" spans="1:3" s="46" customFormat="1" ht="19.5" customHeight="1">
      <c r="A13" s="48" t="s">
        <v>991</v>
      </c>
      <c r="B13" s="47"/>
      <c r="C13" s="141"/>
    </row>
    <row r="14" spans="1:3" s="46" customFormat="1" ht="19.5" customHeight="1">
      <c r="A14" s="48"/>
      <c r="B14" s="47"/>
      <c r="C14" s="141"/>
    </row>
    <row r="15" spans="1:3" s="46" customFormat="1" ht="19.5" customHeight="1">
      <c r="A15" s="48"/>
      <c r="B15" s="47"/>
      <c r="C15" s="141"/>
    </row>
    <row r="16" spans="1:3" s="46" customFormat="1" ht="19.5" customHeight="1">
      <c r="A16" s="48"/>
      <c r="B16" s="47"/>
      <c r="C16" s="141"/>
    </row>
    <row r="17" spans="1:3" s="46" customFormat="1" ht="19.5" customHeight="1">
      <c r="A17" s="48"/>
      <c r="B17" s="47"/>
      <c r="C17" s="141"/>
    </row>
    <row r="18" spans="1:3" s="46" customFormat="1" ht="19.5" customHeight="1">
      <c r="A18" s="48"/>
      <c r="B18" s="47"/>
      <c r="C18" s="141"/>
    </row>
    <row r="19" spans="1:3" s="46" customFormat="1" ht="19.5" customHeight="1">
      <c r="A19" s="48"/>
      <c r="B19" s="47"/>
      <c r="C19" s="141"/>
    </row>
    <row r="20" spans="1:3" s="46" customFormat="1" ht="19.5" customHeight="1">
      <c r="A20" s="48"/>
      <c r="B20" s="47"/>
      <c r="C20" s="141"/>
    </row>
    <row r="21" spans="1:3" s="46" customFormat="1" ht="19.5" customHeight="1">
      <c r="A21" s="48"/>
      <c r="B21" s="47"/>
      <c r="C21" s="141"/>
    </row>
    <row r="22" spans="1:3" s="46" customFormat="1" ht="19.5" customHeight="1">
      <c r="A22" s="48"/>
      <c r="B22" s="47"/>
      <c r="C22" s="141"/>
    </row>
    <row r="23" spans="1:3" s="46" customFormat="1" ht="19.5" customHeight="1">
      <c r="A23" s="48"/>
      <c r="B23" s="47"/>
      <c r="C23" s="141"/>
    </row>
    <row r="24" spans="1:3" s="46" customFormat="1" ht="19.5" customHeight="1">
      <c r="A24" s="48"/>
      <c r="B24" s="47"/>
      <c r="C24" s="141"/>
    </row>
    <row r="25" spans="1:3" s="46" customFormat="1" ht="19.5" customHeight="1">
      <c r="A25" s="48"/>
      <c r="B25" s="47"/>
      <c r="C25" s="141"/>
    </row>
    <row r="26" spans="1:3" s="46" customFormat="1" ht="19.5" customHeight="1">
      <c r="A26" s="48"/>
      <c r="B26" s="47"/>
      <c r="C26" s="141"/>
    </row>
    <row r="27" spans="1:3" s="46" customFormat="1" ht="19.5" customHeight="1">
      <c r="A27" s="48"/>
      <c r="B27" s="47"/>
      <c r="C27" s="141"/>
    </row>
    <row r="28" spans="1:3" s="46" customFormat="1" ht="19.5" customHeight="1">
      <c r="A28" s="48"/>
      <c r="B28" s="47"/>
      <c r="C28" s="141"/>
    </row>
  </sheetData>
  <sheetProtection/>
  <mergeCells count="2">
    <mergeCell ref="A2:C2"/>
    <mergeCell ref="A12:B1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X28"/>
  <sheetViews>
    <sheetView zoomScaleSheetLayoutView="100" workbookViewId="0" topLeftCell="A10">
      <selection activeCell="AC6" sqref="AC6"/>
    </sheetView>
  </sheetViews>
  <sheetFormatPr defaultColWidth="7.00390625" defaultRowHeight="14.25"/>
  <cols>
    <col min="1" max="2" width="37.00390625" style="48" customWidth="1"/>
    <col min="3" max="3" width="10.375" style="47" hidden="1" customWidth="1"/>
    <col min="4" max="4" width="9.625" style="46" hidden="1" customWidth="1"/>
    <col min="5" max="5" width="8.125" style="46" hidden="1" customWidth="1"/>
    <col min="6" max="6" width="9.625" style="116" hidden="1" customWidth="1"/>
    <col min="7" max="7" width="17.50390625" style="116" hidden="1" customWidth="1"/>
    <col min="8" max="8" width="12.375" style="117" hidden="1" customWidth="1"/>
    <col min="9" max="9" width="7.00390625" style="118" hidden="1" customWidth="1"/>
    <col min="10" max="11" width="7.00390625" style="46" hidden="1" customWidth="1"/>
    <col min="12" max="12" width="13.875" style="46" hidden="1" customWidth="1"/>
    <col min="13" max="13" width="7.875" style="46" hidden="1" customWidth="1"/>
    <col min="14" max="14" width="9.375" style="46" hidden="1" customWidth="1"/>
    <col min="15" max="15" width="6.875" style="46" hidden="1" customWidth="1"/>
    <col min="16" max="16" width="9.00390625" style="46" hidden="1" customWidth="1"/>
    <col min="17" max="17" width="5.875" style="46" hidden="1" customWidth="1"/>
    <col min="18" max="18" width="5.25390625" style="46" hidden="1" customWidth="1"/>
    <col min="19" max="19" width="6.375" style="46" hidden="1" customWidth="1"/>
    <col min="20" max="21" width="7.00390625" style="46" hidden="1" customWidth="1"/>
    <col min="22" max="22" width="10.625" style="46" hidden="1" customWidth="1"/>
    <col min="23" max="23" width="10.50390625" style="46" hidden="1" customWidth="1"/>
    <col min="24" max="24" width="7.00390625" style="46" hidden="1" customWidth="1"/>
    <col min="25" max="16384" width="7.00390625" style="46" customWidth="1"/>
  </cols>
  <sheetData>
    <row r="1" spans="1:9" s="46" customFormat="1" ht="21.75" customHeight="1">
      <c r="A1" s="51" t="s">
        <v>1015</v>
      </c>
      <c r="B1" s="119"/>
      <c r="C1" s="47"/>
      <c r="F1" s="116"/>
      <c r="G1" s="116"/>
      <c r="H1" s="117"/>
      <c r="I1" s="118"/>
    </row>
    <row r="2" spans="1:9" s="46" customFormat="1" ht="51.75" customHeight="1">
      <c r="A2" s="120" t="s">
        <v>1016</v>
      </c>
      <c r="B2" s="121"/>
      <c r="C2" s="47"/>
      <c r="I2" s="118"/>
    </row>
    <row r="3" spans="1:12" s="46" customFormat="1" ht="15">
      <c r="A3" s="48"/>
      <c r="B3" s="104" t="s">
        <v>742</v>
      </c>
      <c r="C3" s="47"/>
      <c r="D3" s="46">
        <v>12.11</v>
      </c>
      <c r="F3" s="46">
        <v>12.22</v>
      </c>
      <c r="I3" s="118"/>
      <c r="L3" s="46">
        <v>1.2</v>
      </c>
    </row>
    <row r="4" spans="1:14" s="115" customFormat="1" ht="39.75" customHeight="1">
      <c r="A4" s="122" t="s">
        <v>743</v>
      </c>
      <c r="B4" s="122" t="s">
        <v>34</v>
      </c>
      <c r="C4" s="123"/>
      <c r="F4" s="124" t="s">
        <v>746</v>
      </c>
      <c r="G4" s="124" t="s">
        <v>747</v>
      </c>
      <c r="H4" s="124" t="s">
        <v>748</v>
      </c>
      <c r="I4" s="133"/>
      <c r="L4" s="124" t="s">
        <v>746</v>
      </c>
      <c r="M4" s="134" t="s">
        <v>747</v>
      </c>
      <c r="N4" s="124" t="s">
        <v>748</v>
      </c>
    </row>
    <row r="5" spans="1:24" s="46" customFormat="1" ht="39.75" customHeight="1">
      <c r="A5" s="125"/>
      <c r="B5" s="126"/>
      <c r="C5" s="127">
        <v>105429</v>
      </c>
      <c r="D5" s="128">
        <v>595734.14</v>
      </c>
      <c r="E5" s="46">
        <f>104401+13602</f>
        <v>118003</v>
      </c>
      <c r="F5" s="116" t="s">
        <v>102</v>
      </c>
      <c r="G5" s="116" t="s">
        <v>751</v>
      </c>
      <c r="H5" s="117">
        <v>596221.15</v>
      </c>
      <c r="I5" s="118">
        <f>F5-A5</f>
        <v>201</v>
      </c>
      <c r="J5" s="130" t="e">
        <f>H5-#REF!</f>
        <v>#REF!</v>
      </c>
      <c r="K5" s="130">
        <v>75943</v>
      </c>
      <c r="L5" s="116" t="s">
        <v>102</v>
      </c>
      <c r="M5" s="116" t="s">
        <v>751</v>
      </c>
      <c r="N5" s="117">
        <v>643048.95</v>
      </c>
      <c r="O5" s="118">
        <f>L5-A5</f>
        <v>201</v>
      </c>
      <c r="P5" s="130" t="e">
        <f>N5-#REF!</f>
        <v>#REF!</v>
      </c>
      <c r="R5" s="46">
        <v>717759</v>
      </c>
      <c r="T5" s="136" t="s">
        <v>102</v>
      </c>
      <c r="U5" s="136" t="s">
        <v>751</v>
      </c>
      <c r="V5" s="137">
        <v>659380.53</v>
      </c>
      <c r="W5" s="46" t="e">
        <f>#REF!-V5</f>
        <v>#REF!</v>
      </c>
      <c r="X5" s="46">
        <f>T5-A5</f>
        <v>201</v>
      </c>
    </row>
    <row r="6" spans="1:22" s="46" customFormat="1" ht="39.75" customHeight="1">
      <c r="A6" s="125"/>
      <c r="B6" s="126"/>
      <c r="C6" s="127"/>
      <c r="D6" s="128"/>
      <c r="F6" s="116"/>
      <c r="G6" s="116"/>
      <c r="H6" s="117"/>
      <c r="I6" s="118"/>
      <c r="J6" s="130"/>
      <c r="K6" s="130"/>
      <c r="L6" s="116"/>
      <c r="M6" s="116"/>
      <c r="N6" s="117"/>
      <c r="O6" s="118"/>
      <c r="P6" s="130"/>
      <c r="T6" s="136"/>
      <c r="U6" s="136"/>
      <c r="V6" s="137"/>
    </row>
    <row r="7" spans="1:22" s="46" customFormat="1" ht="39.75" customHeight="1">
      <c r="A7" s="125"/>
      <c r="B7" s="126"/>
      <c r="C7" s="127"/>
      <c r="D7" s="128"/>
      <c r="F7" s="116"/>
      <c r="G7" s="116"/>
      <c r="H7" s="117"/>
      <c r="I7" s="118"/>
      <c r="J7" s="130"/>
      <c r="K7" s="130"/>
      <c r="L7" s="116"/>
      <c r="M7" s="116"/>
      <c r="N7" s="117"/>
      <c r="O7" s="118"/>
      <c r="P7" s="130"/>
      <c r="T7" s="136"/>
      <c r="U7" s="136"/>
      <c r="V7" s="137"/>
    </row>
    <row r="8" spans="1:22" s="46" customFormat="1" ht="39.75" customHeight="1">
      <c r="A8" s="125"/>
      <c r="B8" s="126"/>
      <c r="C8" s="127"/>
      <c r="D8" s="128"/>
      <c r="F8" s="116"/>
      <c r="G8" s="116"/>
      <c r="H8" s="117"/>
      <c r="I8" s="118"/>
      <c r="J8" s="130"/>
      <c r="K8" s="130"/>
      <c r="L8" s="116"/>
      <c r="M8" s="116"/>
      <c r="N8" s="117"/>
      <c r="O8" s="118"/>
      <c r="P8" s="130"/>
      <c r="T8" s="136"/>
      <c r="U8" s="136"/>
      <c r="V8" s="137"/>
    </row>
    <row r="9" spans="1:22" s="46" customFormat="1" ht="39.75" customHeight="1">
      <c r="A9" s="125"/>
      <c r="B9" s="126"/>
      <c r="C9" s="127"/>
      <c r="D9" s="128"/>
      <c r="F9" s="116"/>
      <c r="G9" s="116"/>
      <c r="H9" s="117"/>
      <c r="I9" s="118"/>
      <c r="J9" s="130"/>
      <c r="K9" s="130"/>
      <c r="L9" s="116"/>
      <c r="M9" s="116"/>
      <c r="N9" s="117"/>
      <c r="O9" s="118"/>
      <c r="P9" s="130"/>
      <c r="T9" s="136"/>
      <c r="U9" s="136"/>
      <c r="V9" s="137"/>
    </row>
    <row r="10" spans="1:22" s="46" customFormat="1" ht="39.75" customHeight="1">
      <c r="A10" s="125"/>
      <c r="B10" s="126"/>
      <c r="C10" s="127"/>
      <c r="D10" s="128"/>
      <c r="F10" s="116"/>
      <c r="G10" s="116"/>
      <c r="H10" s="117"/>
      <c r="I10" s="118"/>
      <c r="J10" s="130"/>
      <c r="K10" s="130"/>
      <c r="L10" s="116"/>
      <c r="M10" s="116"/>
      <c r="N10" s="117"/>
      <c r="O10" s="118"/>
      <c r="P10" s="130"/>
      <c r="T10" s="136"/>
      <c r="U10" s="136"/>
      <c r="V10" s="137"/>
    </row>
    <row r="11" spans="1:22" s="46" customFormat="1" ht="39.75" customHeight="1">
      <c r="A11" s="125"/>
      <c r="B11" s="129"/>
      <c r="C11" s="127"/>
      <c r="D11" s="130"/>
      <c r="F11" s="116"/>
      <c r="G11" s="116"/>
      <c r="H11" s="117"/>
      <c r="I11" s="118"/>
      <c r="J11" s="130"/>
      <c r="K11" s="130"/>
      <c r="L11" s="116"/>
      <c r="M11" s="116"/>
      <c r="N11" s="117"/>
      <c r="O11" s="118"/>
      <c r="P11" s="130"/>
      <c r="T11" s="136"/>
      <c r="U11" s="136"/>
      <c r="V11" s="137"/>
    </row>
    <row r="12" spans="1:23" s="46" customFormat="1" ht="39.75" customHeight="1">
      <c r="A12" s="55" t="s">
        <v>752</v>
      </c>
      <c r="B12" s="126"/>
      <c r="C12" s="47"/>
      <c r="F12" s="131">
        <f aca="true" t="shared" si="0" ref="F12:H12">""</f>
      </c>
      <c r="G12" s="131">
        <f t="shared" si="0"/>
      </c>
      <c r="H12" s="131">
        <f t="shared" si="0"/>
      </c>
      <c r="I12" s="118"/>
      <c r="L12" s="131">
        <f aca="true" t="shared" si="1" ref="L12:N12">""</f>
      </c>
      <c r="M12" s="135">
        <f t="shared" si="1"/>
      </c>
      <c r="N12" s="131">
        <f t="shared" si="1"/>
      </c>
      <c r="V12" s="138" t="e">
        <f>V13+#REF!+#REF!+#REF!+#REF!+#REF!+#REF!+#REF!+#REF!+#REF!+#REF!+#REF!+#REF!+#REF!+#REF!+#REF!+#REF!+#REF!+#REF!+#REF!+#REF!</f>
        <v>#REF!</v>
      </c>
      <c r="W12" s="138" t="e">
        <f>W13+#REF!+#REF!+#REF!+#REF!+#REF!+#REF!+#REF!+#REF!+#REF!+#REF!+#REF!+#REF!+#REF!+#REF!+#REF!+#REF!+#REF!+#REF!+#REF!+#REF!</f>
        <v>#REF!</v>
      </c>
    </row>
    <row r="13" spans="1:24" s="46" customFormat="1" ht="19.5" customHeight="1">
      <c r="A13" s="132" t="s">
        <v>1017</v>
      </c>
      <c r="B13" s="48"/>
      <c r="C13" s="47"/>
      <c r="F13" s="116"/>
      <c r="G13" s="116"/>
      <c r="H13" s="117"/>
      <c r="I13" s="118"/>
      <c r="P13" s="130"/>
      <c r="T13" s="136" t="s">
        <v>674</v>
      </c>
      <c r="U13" s="136" t="s">
        <v>753</v>
      </c>
      <c r="V13" s="137">
        <v>19998</v>
      </c>
      <c r="W13" s="46" t="e">
        <f>#REF!-V13</f>
        <v>#REF!</v>
      </c>
      <c r="X13" s="46" t="e">
        <f aca="true" t="shared" si="2" ref="X13:X15">T13-A13</f>
        <v>#VALUE!</v>
      </c>
    </row>
    <row r="14" spans="1:24" s="46" customFormat="1" ht="19.5" customHeight="1">
      <c r="A14" s="48"/>
      <c r="B14" s="48"/>
      <c r="C14" s="47"/>
      <c r="F14" s="116"/>
      <c r="G14" s="116"/>
      <c r="H14" s="117"/>
      <c r="I14" s="118"/>
      <c r="P14" s="130"/>
      <c r="T14" s="136" t="s">
        <v>676</v>
      </c>
      <c r="U14" s="136" t="s">
        <v>754</v>
      </c>
      <c r="V14" s="137">
        <v>19998</v>
      </c>
      <c r="W14" s="46" t="e">
        <f>#REF!-V14</f>
        <v>#REF!</v>
      </c>
      <c r="X14" s="46">
        <f t="shared" si="2"/>
        <v>23203</v>
      </c>
    </row>
    <row r="15" spans="1:24" s="46" customFormat="1" ht="19.5" customHeight="1">
      <c r="A15" s="48"/>
      <c r="B15" s="48"/>
      <c r="C15" s="47"/>
      <c r="F15" s="116"/>
      <c r="G15" s="116"/>
      <c r="H15" s="117"/>
      <c r="I15" s="118"/>
      <c r="P15" s="130"/>
      <c r="T15" s="136" t="s">
        <v>678</v>
      </c>
      <c r="U15" s="136" t="s">
        <v>755</v>
      </c>
      <c r="V15" s="137">
        <v>19998</v>
      </c>
      <c r="W15" s="46" t="e">
        <f>#REF!-V15</f>
        <v>#REF!</v>
      </c>
      <c r="X15" s="46">
        <f t="shared" si="2"/>
        <v>2320301</v>
      </c>
    </row>
    <row r="16" spans="1:16" s="46" customFormat="1" ht="19.5" customHeight="1">
      <c r="A16" s="48"/>
      <c r="B16" s="48"/>
      <c r="C16" s="47"/>
      <c r="F16" s="116"/>
      <c r="G16" s="116"/>
      <c r="H16" s="117"/>
      <c r="I16" s="118"/>
      <c r="P16" s="130"/>
    </row>
    <row r="17" s="46" customFormat="1" ht="19.5" customHeight="1">
      <c r="P17" s="130"/>
    </row>
    <row r="18" s="46" customFormat="1" ht="19.5" customHeight="1">
      <c r="P18" s="130"/>
    </row>
    <row r="19" s="46" customFormat="1" ht="19.5" customHeight="1">
      <c r="P19" s="130"/>
    </row>
    <row r="20" s="46" customFormat="1" ht="19.5" customHeight="1">
      <c r="P20" s="130"/>
    </row>
    <row r="21" s="46" customFormat="1" ht="19.5" customHeight="1">
      <c r="P21" s="130"/>
    </row>
    <row r="22" s="46" customFormat="1" ht="19.5" customHeight="1">
      <c r="P22" s="130"/>
    </row>
    <row r="23" s="46" customFormat="1" ht="19.5" customHeight="1">
      <c r="P23" s="130"/>
    </row>
    <row r="24" s="46" customFormat="1" ht="19.5" customHeight="1">
      <c r="P24" s="130"/>
    </row>
    <row r="25" s="46" customFormat="1" ht="19.5" customHeight="1">
      <c r="P25" s="130"/>
    </row>
    <row r="26" s="46" customFormat="1" ht="19.5" customHeight="1">
      <c r="P26" s="130"/>
    </row>
    <row r="27" s="46" customFormat="1" ht="19.5" customHeight="1">
      <c r="P27" s="130"/>
    </row>
    <row r="28" s="46" customFormat="1" ht="19.5" customHeight="1">
      <c r="P28" s="130"/>
    </row>
  </sheetData>
  <sheetProtection/>
  <mergeCells count="1">
    <mergeCell ref="A2:B2"/>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E9"/>
  <sheetViews>
    <sheetView zoomScaleSheetLayoutView="100" workbookViewId="0" topLeftCell="A1">
      <selection activeCell="A1" sqref="A1:IV65536"/>
    </sheetView>
  </sheetViews>
  <sheetFormatPr defaultColWidth="7.875" defaultRowHeight="14.25"/>
  <cols>
    <col min="1" max="2" width="37.625" style="94" customWidth="1"/>
    <col min="3" max="3" width="8.00390625" style="94" customWidth="1"/>
    <col min="4" max="4" width="7.875" style="94" customWidth="1"/>
    <col min="5" max="5" width="8.50390625" style="94" hidden="1" customWidth="1"/>
    <col min="6" max="6" width="7.875" style="94" hidden="1" customWidth="1"/>
    <col min="7" max="254" width="7.875" style="94" customWidth="1"/>
    <col min="255" max="255" width="35.75390625" style="94" customWidth="1"/>
    <col min="256" max="256" width="7.875" style="94" hidden="1" customWidth="1"/>
  </cols>
  <sheetData>
    <row r="1" spans="1:2" s="94" customFormat="1" ht="27" customHeight="1">
      <c r="A1" s="99" t="s">
        <v>1018</v>
      </c>
      <c r="B1" s="100"/>
    </row>
    <row r="2" spans="1:2" s="94" customFormat="1" ht="39.75" customHeight="1">
      <c r="A2" s="101" t="s">
        <v>1019</v>
      </c>
      <c r="B2" s="102"/>
    </row>
    <row r="3" spans="1:2" s="95" customFormat="1" ht="18.75" customHeight="1">
      <c r="A3" s="103"/>
      <c r="B3" s="104" t="s">
        <v>742</v>
      </c>
    </row>
    <row r="4" spans="1:3" s="96" customFormat="1" ht="53.25" customHeight="1">
      <c r="A4" s="105" t="s">
        <v>758</v>
      </c>
      <c r="B4" s="106" t="s">
        <v>34</v>
      </c>
      <c r="C4" s="107"/>
    </row>
    <row r="5" spans="1:3" s="97" customFormat="1" ht="53.25" customHeight="1">
      <c r="A5" s="108"/>
      <c r="B5" s="108"/>
      <c r="C5" s="109"/>
    </row>
    <row r="6" spans="1:5" s="95" customFormat="1" ht="53.25" customHeight="1">
      <c r="A6" s="108"/>
      <c r="B6" s="108"/>
      <c r="C6" s="110"/>
      <c r="E6" s="95">
        <v>988753</v>
      </c>
    </row>
    <row r="7" spans="1:5" s="95" customFormat="1" ht="53.25" customHeight="1">
      <c r="A7" s="108"/>
      <c r="B7" s="108"/>
      <c r="C7" s="110"/>
      <c r="E7" s="95">
        <v>822672</v>
      </c>
    </row>
    <row r="8" spans="1:3" s="98" customFormat="1" ht="53.25" customHeight="1">
      <c r="A8" s="111" t="s">
        <v>752</v>
      </c>
      <c r="B8" s="112"/>
      <c r="C8" s="113"/>
    </row>
    <row r="9" spans="1:2" s="94" customFormat="1" ht="15.75">
      <c r="A9" s="114" t="s">
        <v>1017</v>
      </c>
      <c r="B9" s="114"/>
    </row>
  </sheetData>
  <sheetProtection/>
  <mergeCells count="1">
    <mergeCell ref="A9:B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C17"/>
  <sheetViews>
    <sheetView zoomScaleSheetLayoutView="100" workbookViewId="0" topLeftCell="A4">
      <selection activeCell="C17" sqref="C17"/>
    </sheetView>
  </sheetViews>
  <sheetFormatPr defaultColWidth="9.00390625" defaultRowHeight="14.25"/>
  <cols>
    <col min="1" max="1" width="17.125" style="69" customWidth="1"/>
    <col min="2" max="2" width="48.00390625" style="69" customWidth="1"/>
    <col min="3" max="3" width="17.25390625" style="74" customWidth="1"/>
    <col min="4" max="16384" width="9.00390625" style="69" customWidth="1"/>
  </cols>
  <sheetData>
    <row r="1" spans="1:3" s="69" customFormat="1" ht="22.5" customHeight="1">
      <c r="A1" s="75" t="s">
        <v>1020</v>
      </c>
      <c r="C1" s="74"/>
    </row>
    <row r="2" spans="1:3" s="69" customFormat="1" ht="24.75" customHeight="1">
      <c r="A2" s="76" t="s">
        <v>1021</v>
      </c>
      <c r="B2" s="77"/>
      <c r="C2" s="77"/>
    </row>
    <row r="3" s="70" customFormat="1" ht="24" customHeight="1">
      <c r="C3" s="78" t="s">
        <v>64</v>
      </c>
    </row>
    <row r="4" spans="1:3" s="71" customFormat="1" ht="33" customHeight="1">
      <c r="A4" s="79" t="s">
        <v>1004</v>
      </c>
      <c r="B4" s="79" t="s">
        <v>99</v>
      </c>
      <c r="C4" s="80" t="s">
        <v>66</v>
      </c>
    </row>
    <row r="5" spans="1:3" s="71" customFormat="1" ht="24.75" customHeight="1">
      <c r="A5" s="81">
        <v>102</v>
      </c>
      <c r="B5" s="82" t="s">
        <v>1022</v>
      </c>
      <c r="C5" s="80">
        <f>C6+C9+C13</f>
        <v>137571</v>
      </c>
    </row>
    <row r="6" spans="1:3" s="72" customFormat="1" ht="24.75" customHeight="1">
      <c r="A6" s="83" t="s">
        <v>1023</v>
      </c>
      <c r="B6" s="84" t="s">
        <v>1024</v>
      </c>
      <c r="C6" s="85">
        <f>C7+C8</f>
        <v>64158</v>
      </c>
    </row>
    <row r="7" spans="1:3" s="73" customFormat="1" ht="24.75" customHeight="1">
      <c r="A7" s="86">
        <v>1020301</v>
      </c>
      <c r="B7" s="87" t="s">
        <v>1025</v>
      </c>
      <c r="C7" s="88">
        <v>37138</v>
      </c>
    </row>
    <row r="8" spans="1:3" s="70" customFormat="1" ht="24.75" customHeight="1">
      <c r="A8" s="86">
        <v>1020399</v>
      </c>
      <c r="B8" s="89" t="s">
        <v>1026</v>
      </c>
      <c r="C8" s="90">
        <v>27020</v>
      </c>
    </row>
    <row r="9" spans="1:3" s="72" customFormat="1" ht="24.75" customHeight="1">
      <c r="A9" s="83" t="s">
        <v>1027</v>
      </c>
      <c r="B9" s="84" t="s">
        <v>1028</v>
      </c>
      <c r="C9" s="85">
        <f>C10+C11+C12</f>
        <v>24585</v>
      </c>
    </row>
    <row r="10" spans="1:3" s="73" customFormat="1" ht="24.75" customHeight="1">
      <c r="A10" s="86">
        <v>1021001</v>
      </c>
      <c r="B10" s="87" t="s">
        <v>1029</v>
      </c>
      <c r="C10" s="91">
        <v>3854</v>
      </c>
    </row>
    <row r="11" spans="1:3" s="70" customFormat="1" ht="24.75" customHeight="1">
      <c r="A11" s="86">
        <v>1021002</v>
      </c>
      <c r="B11" s="89" t="s">
        <v>1030</v>
      </c>
      <c r="C11" s="91">
        <v>18243</v>
      </c>
    </row>
    <row r="12" spans="1:3" s="70" customFormat="1" ht="24.75" customHeight="1">
      <c r="A12" s="86">
        <v>1021099</v>
      </c>
      <c r="B12" s="89" t="s">
        <v>1031</v>
      </c>
      <c r="C12" s="90">
        <v>2488</v>
      </c>
    </row>
    <row r="13" spans="1:3" s="72" customFormat="1" ht="24.75" customHeight="1">
      <c r="A13" s="83" t="s">
        <v>1032</v>
      </c>
      <c r="B13" s="84" t="s">
        <v>1033</v>
      </c>
      <c r="C13" s="85">
        <f>C14+C15+C16</f>
        <v>48828</v>
      </c>
    </row>
    <row r="14" spans="1:3" s="73" customFormat="1" ht="24.75" customHeight="1">
      <c r="A14" s="86">
        <v>1021101</v>
      </c>
      <c r="B14" s="87" t="s">
        <v>1034</v>
      </c>
      <c r="C14" s="91">
        <v>22190</v>
      </c>
    </row>
    <row r="15" spans="1:3" s="70" customFormat="1" ht="24.75" customHeight="1">
      <c r="A15" s="86">
        <v>1021102</v>
      </c>
      <c r="B15" s="89" t="s">
        <v>1035</v>
      </c>
      <c r="C15" s="91">
        <v>22000</v>
      </c>
    </row>
    <row r="16" spans="1:3" s="70" customFormat="1" ht="24.75" customHeight="1">
      <c r="A16" s="86">
        <v>1021199</v>
      </c>
      <c r="B16" s="89" t="s">
        <v>1036</v>
      </c>
      <c r="C16" s="90">
        <v>4638</v>
      </c>
    </row>
    <row r="17" spans="1:3" s="71" customFormat="1" ht="24.75" customHeight="1">
      <c r="A17" s="92" t="s">
        <v>752</v>
      </c>
      <c r="B17" s="93"/>
      <c r="C17" s="80">
        <f>C13+C9+C6</f>
        <v>137571</v>
      </c>
    </row>
  </sheetData>
  <sheetProtection/>
  <mergeCells count="2">
    <mergeCell ref="A2:C2"/>
    <mergeCell ref="A17:B1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C31"/>
  <sheetViews>
    <sheetView zoomScaleSheetLayoutView="100" workbookViewId="0" topLeftCell="A1">
      <selection activeCell="C6" sqref="C6"/>
    </sheetView>
  </sheetViews>
  <sheetFormatPr defaultColWidth="7.00390625" defaultRowHeight="14.25"/>
  <cols>
    <col min="1" max="1" width="15.625" style="48" customWidth="1"/>
    <col min="2" max="2" width="46.625" style="47" customWidth="1"/>
    <col min="3" max="3" width="13.00390625" style="49" customWidth="1"/>
    <col min="4" max="224" width="7.00390625" style="46" customWidth="1"/>
    <col min="225" max="16384" width="7.00390625" style="50" customWidth="1"/>
  </cols>
  <sheetData>
    <row r="1" spans="1:3" s="46" customFormat="1" ht="21.75" customHeight="1">
      <c r="A1" s="51" t="s">
        <v>1037</v>
      </c>
      <c r="B1" s="47"/>
      <c r="C1" s="49"/>
    </row>
    <row r="2" spans="1:3" s="46" customFormat="1" ht="22.5">
      <c r="A2" s="52" t="s">
        <v>1038</v>
      </c>
      <c r="B2" s="53"/>
      <c r="C2" s="54"/>
    </row>
    <row r="3" spans="1:3" s="47" customFormat="1" ht="21" customHeight="1">
      <c r="A3" s="48"/>
      <c r="C3" s="49" t="s">
        <v>64</v>
      </c>
    </row>
    <row r="4" spans="1:3" s="47" customFormat="1" ht="21" customHeight="1">
      <c r="A4" s="55" t="s">
        <v>1004</v>
      </c>
      <c r="B4" s="56" t="s">
        <v>99</v>
      </c>
      <c r="C4" s="57" t="s">
        <v>66</v>
      </c>
    </row>
    <row r="5" spans="1:3" s="47" customFormat="1" ht="21" customHeight="1">
      <c r="A5" s="58" t="s">
        <v>1039</v>
      </c>
      <c r="B5" s="59" t="s">
        <v>1040</v>
      </c>
      <c r="C5" s="60">
        <f>C6+C9+C12</f>
        <v>126975</v>
      </c>
    </row>
    <row r="6" spans="1:3" s="47" customFormat="1" ht="21" customHeight="1">
      <c r="A6" s="61" t="s">
        <v>1041</v>
      </c>
      <c r="B6" s="62" t="s">
        <v>1042</v>
      </c>
      <c r="C6" s="57">
        <f>C7+C8</f>
        <v>64158</v>
      </c>
    </row>
    <row r="7" spans="1:3" s="47" customFormat="1" ht="21" customHeight="1">
      <c r="A7" s="63" t="s">
        <v>1043</v>
      </c>
      <c r="B7" s="64" t="s">
        <v>1044</v>
      </c>
      <c r="C7" s="60">
        <v>24233</v>
      </c>
    </row>
    <row r="8" spans="1:3" s="47" customFormat="1" ht="21" customHeight="1">
      <c r="A8" s="63">
        <v>2090399</v>
      </c>
      <c r="B8" s="65" t="s">
        <v>1045</v>
      </c>
      <c r="C8" s="60">
        <v>39925</v>
      </c>
    </row>
    <row r="9" spans="1:3" s="47" customFormat="1" ht="21" customHeight="1">
      <c r="A9" s="61" t="s">
        <v>1046</v>
      </c>
      <c r="B9" s="62" t="s">
        <v>1047</v>
      </c>
      <c r="C9" s="57">
        <f>C10+C11</f>
        <v>18303</v>
      </c>
    </row>
    <row r="10" spans="1:3" s="47" customFormat="1" ht="21" customHeight="1">
      <c r="A10" s="63" t="s">
        <v>1048</v>
      </c>
      <c r="B10" s="64" t="s">
        <v>1049</v>
      </c>
      <c r="C10" s="60">
        <v>18053</v>
      </c>
    </row>
    <row r="11" spans="1:3" s="47" customFormat="1" ht="21" customHeight="1">
      <c r="A11" s="63">
        <v>2091099</v>
      </c>
      <c r="B11" s="66" t="s">
        <v>1050</v>
      </c>
      <c r="C11" s="60">
        <v>250</v>
      </c>
    </row>
    <row r="12" spans="1:3" s="47" customFormat="1" ht="21" customHeight="1">
      <c r="A12" s="61" t="s">
        <v>1051</v>
      </c>
      <c r="B12" s="62" t="s">
        <v>1052</v>
      </c>
      <c r="C12" s="57">
        <f>C13+C14</f>
        <v>44514</v>
      </c>
    </row>
    <row r="13" spans="1:3" s="47" customFormat="1" ht="21" customHeight="1">
      <c r="A13" s="63" t="s">
        <v>1053</v>
      </c>
      <c r="B13" s="64" t="s">
        <v>1054</v>
      </c>
      <c r="C13" s="60">
        <v>44514</v>
      </c>
    </row>
    <row r="14" spans="1:3" s="47" customFormat="1" ht="21" customHeight="1">
      <c r="A14" s="63" t="s">
        <v>1055</v>
      </c>
      <c r="B14" s="64" t="s">
        <v>1056</v>
      </c>
      <c r="C14" s="60">
        <v>0</v>
      </c>
    </row>
    <row r="15" spans="1:3" s="47" customFormat="1" ht="21" customHeight="1">
      <c r="A15" s="67" t="s">
        <v>752</v>
      </c>
      <c r="B15" s="68"/>
      <c r="C15" s="57">
        <f>+C6+C9+C12</f>
        <v>126975</v>
      </c>
    </row>
    <row r="16" spans="1:3" s="46" customFormat="1" ht="19.5" customHeight="1">
      <c r="A16" s="48"/>
      <c r="B16" s="47"/>
      <c r="C16" s="49"/>
    </row>
    <row r="17" spans="1:3" s="46" customFormat="1" ht="19.5" customHeight="1">
      <c r="A17" s="48"/>
      <c r="B17" s="47"/>
      <c r="C17" s="49"/>
    </row>
    <row r="18" spans="1:3" s="46" customFormat="1" ht="19.5" customHeight="1">
      <c r="A18" s="48"/>
      <c r="B18" s="47"/>
      <c r="C18" s="49"/>
    </row>
    <row r="19" spans="1:3" s="46" customFormat="1" ht="19.5" customHeight="1">
      <c r="A19" s="48"/>
      <c r="B19" s="47"/>
      <c r="C19" s="49"/>
    </row>
    <row r="20" spans="1:3" s="46" customFormat="1" ht="19.5" customHeight="1">
      <c r="A20" s="48"/>
      <c r="B20" s="47"/>
      <c r="C20" s="49"/>
    </row>
    <row r="21" spans="1:3" s="46" customFormat="1" ht="19.5" customHeight="1">
      <c r="A21" s="48"/>
      <c r="B21" s="47"/>
      <c r="C21" s="49"/>
    </row>
    <row r="22" spans="1:3" s="46" customFormat="1" ht="19.5" customHeight="1">
      <c r="A22" s="48"/>
      <c r="B22" s="47"/>
      <c r="C22" s="49"/>
    </row>
    <row r="23" spans="1:3" s="46" customFormat="1" ht="19.5" customHeight="1">
      <c r="A23" s="48"/>
      <c r="B23" s="47"/>
      <c r="C23" s="49"/>
    </row>
    <row r="24" spans="1:3" s="46" customFormat="1" ht="19.5" customHeight="1">
      <c r="A24" s="48"/>
      <c r="B24" s="47"/>
      <c r="C24" s="49"/>
    </row>
    <row r="25" spans="1:3" s="46" customFormat="1" ht="19.5" customHeight="1">
      <c r="A25" s="48"/>
      <c r="B25" s="47"/>
      <c r="C25" s="49"/>
    </row>
    <row r="26" spans="1:3" s="46" customFormat="1" ht="19.5" customHeight="1">
      <c r="A26" s="48"/>
      <c r="B26" s="47"/>
      <c r="C26" s="49"/>
    </row>
    <row r="27" spans="1:3" s="46" customFormat="1" ht="19.5" customHeight="1">
      <c r="A27" s="48"/>
      <c r="B27" s="47"/>
      <c r="C27" s="49"/>
    </row>
    <row r="28" spans="1:3" s="46" customFormat="1" ht="19.5" customHeight="1">
      <c r="A28" s="48"/>
      <c r="B28" s="47"/>
      <c r="C28" s="49"/>
    </row>
    <row r="29" spans="1:3" s="46" customFormat="1" ht="19.5" customHeight="1">
      <c r="A29" s="48"/>
      <c r="B29" s="47"/>
      <c r="C29" s="49"/>
    </row>
    <row r="30" spans="1:3" s="46" customFormat="1" ht="19.5" customHeight="1">
      <c r="A30" s="48"/>
      <c r="B30" s="47"/>
      <c r="C30" s="49"/>
    </row>
    <row r="31" spans="1:3" s="46" customFormat="1" ht="19.5" customHeight="1">
      <c r="A31" s="48"/>
      <c r="B31" s="47"/>
      <c r="C31" s="49"/>
    </row>
  </sheetData>
  <sheetProtection/>
  <mergeCells count="2">
    <mergeCell ref="A2:C2"/>
    <mergeCell ref="A15:B1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88"/>
  <sheetViews>
    <sheetView zoomScaleSheetLayoutView="100" workbookViewId="0" topLeftCell="A1">
      <selection activeCell="A6" sqref="A6:IV6"/>
    </sheetView>
  </sheetViews>
  <sheetFormatPr defaultColWidth="9.00390625" defaultRowHeight="14.25"/>
  <cols>
    <col min="1" max="1" width="35.625" style="287" customWidth="1"/>
    <col min="2" max="2" width="35.625" style="289" customWidth="1"/>
    <col min="3" max="16384" width="9.00390625" style="287" customWidth="1"/>
  </cols>
  <sheetData>
    <row r="1" spans="1:2" s="287" customFormat="1" ht="13.5">
      <c r="A1" s="287" t="s">
        <v>30</v>
      </c>
      <c r="B1" s="289"/>
    </row>
    <row r="2" spans="1:2" s="287" customFormat="1" ht="22.5" customHeight="1">
      <c r="A2" s="290" t="s">
        <v>31</v>
      </c>
      <c r="B2" s="291"/>
    </row>
    <row r="3" s="287" customFormat="1" ht="18" customHeight="1">
      <c r="B3" s="292" t="s">
        <v>32</v>
      </c>
    </row>
    <row r="4" spans="1:2" s="287" customFormat="1" ht="21" customHeight="1">
      <c r="A4" s="293" t="s">
        <v>33</v>
      </c>
      <c r="B4" s="294" t="s">
        <v>34</v>
      </c>
    </row>
    <row r="5" spans="1:2" s="288" customFormat="1" ht="15.75" customHeight="1">
      <c r="A5" s="295" t="s">
        <v>35</v>
      </c>
      <c r="B5" s="296">
        <f>B6+B22</f>
        <v>275100</v>
      </c>
    </row>
    <row r="6" spans="1:2" s="288" customFormat="1" ht="15.75" customHeight="1">
      <c r="A6" s="297" t="s">
        <v>36</v>
      </c>
      <c r="B6" s="296">
        <f>SUM(B7:B21)</f>
        <v>227500</v>
      </c>
    </row>
    <row r="7" spans="1:2" s="287" customFormat="1" ht="15.75" customHeight="1">
      <c r="A7" s="298" t="s">
        <v>37</v>
      </c>
      <c r="B7" s="299">
        <v>83143</v>
      </c>
    </row>
    <row r="8" spans="1:2" s="287" customFormat="1" ht="15.75" customHeight="1">
      <c r="A8" s="300" t="s">
        <v>38</v>
      </c>
      <c r="B8" s="299">
        <v>39756</v>
      </c>
    </row>
    <row r="9" spans="1:2" s="287" customFormat="1" ht="15.75" customHeight="1">
      <c r="A9" s="298" t="s">
        <v>39</v>
      </c>
      <c r="B9" s="299"/>
    </row>
    <row r="10" spans="1:2" s="287" customFormat="1" ht="15.75" customHeight="1">
      <c r="A10" s="298" t="s">
        <v>40</v>
      </c>
      <c r="B10" s="299">
        <v>1789</v>
      </c>
    </row>
    <row r="11" spans="1:2" s="287" customFormat="1" ht="15.75" customHeight="1">
      <c r="A11" s="298" t="s">
        <v>41</v>
      </c>
      <c r="B11" s="299">
        <v>9832</v>
      </c>
    </row>
    <row r="12" spans="1:2" s="287" customFormat="1" ht="15.75" customHeight="1">
      <c r="A12" s="298" t="s">
        <v>42</v>
      </c>
      <c r="B12" s="299">
        <v>1743</v>
      </c>
    </row>
    <row r="13" spans="1:2" s="287" customFormat="1" ht="15.75" customHeight="1">
      <c r="A13" s="298" t="s">
        <v>43</v>
      </c>
      <c r="B13" s="299">
        <v>15887</v>
      </c>
    </row>
    <row r="14" spans="1:2" s="287" customFormat="1" ht="15.75" customHeight="1">
      <c r="A14" s="298" t="s">
        <v>44</v>
      </c>
      <c r="B14" s="299">
        <v>16553</v>
      </c>
    </row>
    <row r="15" spans="1:2" s="287" customFormat="1" ht="15.75" customHeight="1">
      <c r="A15" s="298" t="s">
        <v>45</v>
      </c>
      <c r="B15" s="301">
        <v>2925</v>
      </c>
    </row>
    <row r="16" spans="1:2" s="287" customFormat="1" ht="15.75" customHeight="1">
      <c r="A16" s="298" t="s">
        <v>46</v>
      </c>
      <c r="B16" s="301">
        <v>6187</v>
      </c>
    </row>
    <row r="17" spans="1:2" s="287" customFormat="1" ht="15.75" customHeight="1">
      <c r="A17" s="298" t="s">
        <v>47</v>
      </c>
      <c r="B17" s="301">
        <v>20440</v>
      </c>
    </row>
    <row r="18" spans="1:2" s="287" customFormat="1" ht="15.75" customHeight="1">
      <c r="A18" s="298" t="s">
        <v>48</v>
      </c>
      <c r="B18" s="301">
        <v>6217</v>
      </c>
    </row>
    <row r="19" spans="1:2" s="287" customFormat="1" ht="15.75" customHeight="1">
      <c r="A19" s="298" t="s">
        <v>49</v>
      </c>
      <c r="B19" s="301">
        <v>7000</v>
      </c>
    </row>
    <row r="20" spans="1:2" s="287" customFormat="1" ht="15.75" customHeight="1">
      <c r="A20" s="298" t="s">
        <v>50</v>
      </c>
      <c r="B20" s="301">
        <v>4815</v>
      </c>
    </row>
    <row r="21" spans="1:2" s="287" customFormat="1" ht="15.75" customHeight="1">
      <c r="A21" s="298" t="s">
        <v>51</v>
      </c>
      <c r="B21" s="301">
        <v>11213</v>
      </c>
    </row>
    <row r="22" spans="1:2" s="288" customFormat="1" ht="15.75" customHeight="1">
      <c r="A22" s="297" t="s">
        <v>52</v>
      </c>
      <c r="B22" s="302">
        <f>SUM(B23:B29)</f>
        <v>47600</v>
      </c>
    </row>
    <row r="23" spans="1:2" s="287" customFormat="1" ht="15.75" customHeight="1">
      <c r="A23" s="298" t="s">
        <v>53</v>
      </c>
      <c r="B23" s="299">
        <v>7160</v>
      </c>
    </row>
    <row r="24" spans="1:2" s="287" customFormat="1" ht="15.75" customHeight="1">
      <c r="A24" s="298" t="s">
        <v>54</v>
      </c>
      <c r="B24" s="299">
        <v>4545</v>
      </c>
    </row>
    <row r="25" spans="1:2" s="287" customFormat="1" ht="15.75" customHeight="1">
      <c r="A25" s="298" t="s">
        <v>55</v>
      </c>
      <c r="B25" s="299">
        <v>12475</v>
      </c>
    </row>
    <row r="26" spans="1:2" s="287" customFormat="1" ht="15.75" customHeight="1">
      <c r="A26" s="298" t="s">
        <v>56</v>
      </c>
      <c r="B26" s="299">
        <v>23307</v>
      </c>
    </row>
    <row r="27" spans="1:2" s="287" customFormat="1" ht="15.75" customHeight="1">
      <c r="A27" s="298" t="s">
        <v>57</v>
      </c>
      <c r="B27" s="299"/>
    </row>
    <row r="28" spans="1:2" s="287" customFormat="1" ht="15.75" customHeight="1">
      <c r="A28" s="298" t="s">
        <v>58</v>
      </c>
      <c r="B28" s="299">
        <v>113</v>
      </c>
    </row>
    <row r="29" spans="1:2" s="287" customFormat="1" ht="15.75" customHeight="1">
      <c r="A29" s="298" t="s">
        <v>59</v>
      </c>
      <c r="B29" s="303"/>
    </row>
    <row r="30" s="287" customFormat="1" ht="13.5">
      <c r="B30" s="289"/>
    </row>
    <row r="31" s="287" customFormat="1" ht="13.5">
      <c r="B31" s="289"/>
    </row>
    <row r="32" s="287" customFormat="1" ht="13.5">
      <c r="B32" s="289"/>
    </row>
    <row r="33" s="287" customFormat="1" ht="13.5">
      <c r="B33" s="289"/>
    </row>
    <row r="34" s="287" customFormat="1" ht="13.5">
      <c r="B34" s="289"/>
    </row>
    <row r="35" s="287" customFormat="1" ht="13.5">
      <c r="B35" s="289"/>
    </row>
    <row r="36" s="287" customFormat="1" ht="13.5">
      <c r="B36" s="289"/>
    </row>
    <row r="37" s="287" customFormat="1" ht="13.5">
      <c r="B37" s="289"/>
    </row>
    <row r="38" s="287" customFormat="1" ht="13.5">
      <c r="B38" s="289"/>
    </row>
    <row r="39" s="287" customFormat="1" ht="13.5">
      <c r="B39" s="289"/>
    </row>
    <row r="40" s="287" customFormat="1" ht="13.5">
      <c r="B40" s="289"/>
    </row>
    <row r="41" s="287" customFormat="1" ht="13.5">
      <c r="B41" s="289"/>
    </row>
    <row r="42" s="287" customFormat="1" ht="13.5">
      <c r="B42" s="289"/>
    </row>
    <row r="43" s="287" customFormat="1" ht="13.5">
      <c r="B43" s="289"/>
    </row>
    <row r="44" s="287" customFormat="1" ht="13.5">
      <c r="B44" s="289"/>
    </row>
    <row r="45" s="287" customFormat="1" ht="13.5">
      <c r="B45" s="289"/>
    </row>
    <row r="46" s="287" customFormat="1" ht="13.5">
      <c r="B46" s="289"/>
    </row>
    <row r="47" s="287" customFormat="1" ht="13.5">
      <c r="B47" s="289"/>
    </row>
    <row r="48" s="287" customFormat="1" ht="13.5">
      <c r="B48" s="289"/>
    </row>
    <row r="49" s="287" customFormat="1" ht="13.5">
      <c r="B49" s="289"/>
    </row>
    <row r="50" s="287" customFormat="1" ht="13.5">
      <c r="B50" s="289"/>
    </row>
    <row r="51" s="287" customFormat="1" ht="13.5">
      <c r="B51" s="289"/>
    </row>
    <row r="52" s="287" customFormat="1" ht="13.5">
      <c r="B52" s="289"/>
    </row>
    <row r="53" s="287" customFormat="1" ht="13.5">
      <c r="B53" s="289"/>
    </row>
    <row r="54" s="287" customFormat="1" ht="13.5">
      <c r="B54" s="289"/>
    </row>
    <row r="55" s="287" customFormat="1" ht="13.5">
      <c r="B55" s="289"/>
    </row>
    <row r="56" s="287" customFormat="1" ht="13.5">
      <c r="B56" s="289"/>
    </row>
    <row r="57" s="287" customFormat="1" ht="13.5">
      <c r="B57" s="289"/>
    </row>
    <row r="58" s="287" customFormat="1" ht="13.5">
      <c r="B58" s="289"/>
    </row>
    <row r="59" s="287" customFormat="1" ht="13.5">
      <c r="B59" s="289"/>
    </row>
    <row r="60" s="287" customFormat="1" ht="13.5">
      <c r="B60" s="289"/>
    </row>
    <row r="61" s="287" customFormat="1" ht="13.5">
      <c r="B61" s="289"/>
    </row>
    <row r="62" s="287" customFormat="1" ht="13.5">
      <c r="B62" s="289"/>
    </row>
    <row r="63" s="287" customFormat="1" ht="13.5">
      <c r="B63" s="289"/>
    </row>
    <row r="64" s="287" customFormat="1" ht="13.5">
      <c r="B64" s="289"/>
    </row>
    <row r="65" s="287" customFormat="1" ht="13.5">
      <c r="B65" s="289"/>
    </row>
    <row r="66" s="287" customFormat="1" ht="13.5">
      <c r="B66" s="289"/>
    </row>
    <row r="67" s="287" customFormat="1" ht="13.5">
      <c r="B67" s="289"/>
    </row>
    <row r="68" s="287" customFormat="1" ht="13.5">
      <c r="B68" s="289"/>
    </row>
    <row r="69" s="287" customFormat="1" ht="13.5">
      <c r="B69" s="289"/>
    </row>
    <row r="70" s="287" customFormat="1" ht="13.5">
      <c r="B70" s="289"/>
    </row>
    <row r="71" s="287" customFormat="1" ht="13.5">
      <c r="B71" s="289"/>
    </row>
    <row r="72" s="287" customFormat="1" ht="13.5">
      <c r="B72" s="289"/>
    </row>
    <row r="73" s="287" customFormat="1" ht="13.5">
      <c r="B73" s="289"/>
    </row>
    <row r="74" s="287" customFormat="1" ht="13.5">
      <c r="B74" s="289"/>
    </row>
    <row r="75" s="287" customFormat="1" ht="13.5">
      <c r="B75" s="289"/>
    </row>
    <row r="76" s="287" customFormat="1" ht="13.5">
      <c r="B76" s="289"/>
    </row>
    <row r="77" s="287" customFormat="1" ht="13.5">
      <c r="B77" s="289"/>
    </row>
    <row r="78" s="287" customFormat="1" ht="13.5">
      <c r="B78" s="289"/>
    </row>
    <row r="79" s="287" customFormat="1" ht="13.5">
      <c r="B79" s="289"/>
    </row>
    <row r="80" s="287" customFormat="1" ht="13.5">
      <c r="B80" s="289"/>
    </row>
    <row r="81" s="287" customFormat="1" ht="13.5">
      <c r="B81" s="289"/>
    </row>
    <row r="82" s="287" customFormat="1" ht="13.5">
      <c r="B82" s="289"/>
    </row>
    <row r="83" s="287" customFormat="1" ht="13.5">
      <c r="B83" s="289"/>
    </row>
    <row r="84" s="287" customFormat="1" ht="13.5">
      <c r="B84" s="289"/>
    </row>
    <row r="85" s="287" customFormat="1" ht="13.5">
      <c r="B85" s="289"/>
    </row>
    <row r="86" s="287" customFormat="1" ht="13.5">
      <c r="B86" s="289"/>
    </row>
    <row r="87" spans="1:2" s="287" customFormat="1" ht="13.5">
      <c r="A87" s="287" t="s">
        <v>60</v>
      </c>
      <c r="B87" s="289"/>
    </row>
    <row r="88" spans="1:2" s="287" customFormat="1" ht="13.5">
      <c r="A88" s="287" t="s">
        <v>61</v>
      </c>
      <c r="B88" s="289"/>
    </row>
  </sheetData>
  <sheetProtection/>
  <mergeCells count="1">
    <mergeCell ref="A2:B2"/>
  </mergeCells>
  <printOptions/>
  <pageMargins left="0.75" right="0.75" top="1" bottom="1" header="0.5118055555555555" footer="0.5118055555555555"/>
  <pageSetup orientation="portrait" paperSize="9"/>
</worksheet>
</file>

<file path=xl/worksheets/sheet20.xml><?xml version="1.0" encoding="utf-8"?>
<worksheet xmlns="http://schemas.openxmlformats.org/spreadsheetml/2006/main" xmlns:r="http://schemas.openxmlformats.org/officeDocument/2006/relationships">
  <dimension ref="A1:D13"/>
  <sheetViews>
    <sheetView tabSelected="1" zoomScaleSheetLayoutView="100" workbookViewId="0" topLeftCell="A1">
      <selection activeCell="J5" sqref="J5"/>
    </sheetView>
  </sheetViews>
  <sheetFormatPr defaultColWidth="9.00390625" defaultRowHeight="14.25"/>
  <cols>
    <col min="1" max="4" width="31.375" style="30" customWidth="1"/>
    <col min="5" max="236" width="8.875" style="30" bestFit="1" customWidth="1"/>
    <col min="237" max="237" width="21.875" style="30" customWidth="1"/>
    <col min="238" max="238" width="13.50390625" style="30" customWidth="1"/>
    <col min="239" max="239" width="11.875" style="30" customWidth="1"/>
    <col min="240" max="240" width="16.625" style="30" customWidth="1"/>
    <col min="241" max="241" width="14.50390625" style="30" customWidth="1"/>
    <col min="242" max="242" width="13.50390625" style="30" customWidth="1"/>
    <col min="243" max="243" width="18.75390625" style="30" customWidth="1"/>
    <col min="244" max="244" width="13.625" style="30" customWidth="1"/>
    <col min="245" max="247" width="9.00390625" style="30" hidden="1" customWidth="1"/>
    <col min="248" max="249" width="8.875" style="30" bestFit="1" customWidth="1"/>
    <col min="250" max="16384" width="9.00390625" style="30" customWidth="1"/>
  </cols>
  <sheetData>
    <row r="1" spans="1:4" s="30" customFormat="1" ht="53.25" customHeight="1">
      <c r="A1" s="32" t="s">
        <v>1057</v>
      </c>
      <c r="B1" s="32"/>
      <c r="C1" s="32"/>
      <c r="D1" s="32"/>
    </row>
    <row r="2" spans="1:4" s="30" customFormat="1" ht="21" customHeight="1">
      <c r="A2" s="33"/>
      <c r="B2" s="33"/>
      <c r="C2" s="33"/>
      <c r="D2" s="34" t="s">
        <v>32</v>
      </c>
    </row>
    <row r="3" spans="1:4" s="30" customFormat="1" ht="21.75" customHeight="1">
      <c r="A3" s="35" t="s">
        <v>758</v>
      </c>
      <c r="B3" s="36" t="s">
        <v>1058</v>
      </c>
      <c r="C3" s="36"/>
      <c r="D3" s="36"/>
    </row>
    <row r="4" spans="1:4" s="30" customFormat="1" ht="30" customHeight="1">
      <c r="A4" s="35"/>
      <c r="B4" s="37" t="s">
        <v>1059</v>
      </c>
      <c r="C4" s="38" t="s">
        <v>1060</v>
      </c>
      <c r="D4" s="36" t="s">
        <v>1061</v>
      </c>
    </row>
    <row r="5" spans="1:4" s="31" customFormat="1" ht="42" customHeight="1">
      <c r="A5" s="39" t="s">
        <v>1062</v>
      </c>
      <c r="B5" s="40">
        <f>SUM(B6:B9)</f>
        <v>1491.18</v>
      </c>
      <c r="C5" s="41">
        <f>SUM(C6:C9)</f>
        <v>1491.18</v>
      </c>
      <c r="D5" s="40">
        <f>SUM(D6:D9)</f>
        <v>0</v>
      </c>
    </row>
    <row r="6" spans="1:4" s="30" customFormat="1" ht="32.25" customHeight="1">
      <c r="A6" s="42" t="s">
        <v>1063</v>
      </c>
      <c r="B6" s="43">
        <f aca="true" t="shared" si="0" ref="B6:B9">C6+D6</f>
        <v>0</v>
      </c>
      <c r="C6" s="44">
        <v>0</v>
      </c>
      <c r="D6" s="43"/>
    </row>
    <row r="7" spans="1:4" s="30" customFormat="1" ht="32.25" customHeight="1">
      <c r="A7" s="42" t="s">
        <v>709</v>
      </c>
      <c r="B7" s="43">
        <f t="shared" si="0"/>
        <v>225</v>
      </c>
      <c r="C7" s="43">
        <v>225</v>
      </c>
      <c r="D7" s="43"/>
    </row>
    <row r="8" spans="1:4" s="30" customFormat="1" ht="32.25" customHeight="1">
      <c r="A8" s="42" t="s">
        <v>1064</v>
      </c>
      <c r="B8" s="43">
        <f t="shared" si="0"/>
        <v>378.18</v>
      </c>
      <c r="C8" s="43">
        <v>378.18</v>
      </c>
      <c r="D8" s="43"/>
    </row>
    <row r="9" spans="1:4" s="30" customFormat="1" ht="32.25" customHeight="1">
      <c r="A9" s="42" t="s">
        <v>713</v>
      </c>
      <c r="B9" s="43">
        <f t="shared" si="0"/>
        <v>888</v>
      </c>
      <c r="C9" s="43">
        <v>888</v>
      </c>
      <c r="D9" s="43"/>
    </row>
    <row r="10" spans="1:4" s="30" customFormat="1" ht="15.75" customHeight="1">
      <c r="A10" s="45" t="s">
        <v>1065</v>
      </c>
      <c r="B10" s="45"/>
      <c r="C10" s="45"/>
      <c r="D10" s="45"/>
    </row>
    <row r="11" spans="1:4" s="30" customFormat="1" ht="30.75" customHeight="1">
      <c r="A11" s="45"/>
      <c r="B11" s="45"/>
      <c r="C11" s="45"/>
      <c r="D11" s="45"/>
    </row>
    <row r="12" spans="1:4" s="30" customFormat="1" ht="51" customHeight="1">
      <c r="A12" s="45"/>
      <c r="B12" s="45"/>
      <c r="C12" s="45"/>
      <c r="D12" s="45"/>
    </row>
    <row r="13" spans="1:4" s="30" customFormat="1" ht="51.75" customHeight="1">
      <c r="A13" s="45"/>
      <c r="B13" s="45"/>
      <c r="C13" s="45"/>
      <c r="D13" s="45"/>
    </row>
  </sheetData>
  <sheetProtection/>
  <mergeCells count="4">
    <mergeCell ref="A1:D1"/>
    <mergeCell ref="B3:D3"/>
    <mergeCell ref="A3:A4"/>
    <mergeCell ref="A10:D1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12"/>
  <sheetViews>
    <sheetView zoomScaleSheetLayoutView="100" workbookViewId="0" topLeftCell="C4">
      <selection activeCell="G17" sqref="G17"/>
    </sheetView>
  </sheetViews>
  <sheetFormatPr defaultColWidth="10.00390625" defaultRowHeight="14.25"/>
  <cols>
    <col min="1" max="2" width="10.00390625" style="12" hidden="1" customWidth="1"/>
    <col min="3" max="3" width="25.50390625" style="12" customWidth="1"/>
    <col min="4" max="9" width="17.25390625" style="12" customWidth="1"/>
    <col min="10" max="10" width="9.75390625" style="12" customWidth="1"/>
    <col min="11" max="16384" width="10.00390625" style="12" customWidth="1"/>
  </cols>
  <sheetData>
    <row r="1" spans="1:4" s="12" customFormat="1" ht="22.5" hidden="1">
      <c r="A1" s="13">
        <v>0</v>
      </c>
      <c r="B1" s="13" t="s">
        <v>1066</v>
      </c>
      <c r="C1" s="13" t="s">
        <v>1067</v>
      </c>
      <c r="D1" s="13" t="s">
        <v>1068</v>
      </c>
    </row>
    <row r="2" spans="1:5" s="12" customFormat="1" ht="22.5" hidden="1">
      <c r="A2" s="13">
        <v>0</v>
      </c>
      <c r="B2" s="13" t="s">
        <v>1069</v>
      </c>
      <c r="C2" s="13" t="s">
        <v>1070</v>
      </c>
      <c r="D2" s="13" t="s">
        <v>1071</v>
      </c>
      <c r="E2" s="13"/>
    </row>
    <row r="3" spans="1:9" s="12" customFormat="1" ht="409.5" hidden="1">
      <c r="A3" s="13" t="s">
        <v>1072</v>
      </c>
      <c r="B3" s="13" t="s">
        <v>1073</v>
      </c>
      <c r="C3" s="13" t="s">
        <v>1074</v>
      </c>
      <c r="E3" s="13" t="s">
        <v>1075</v>
      </c>
      <c r="F3" s="13" t="s">
        <v>1076</v>
      </c>
      <c r="H3" s="13" t="s">
        <v>1077</v>
      </c>
      <c r="I3" s="13" t="s">
        <v>1078</v>
      </c>
    </row>
    <row r="4" spans="1:3" s="12" customFormat="1" ht="14.25" customHeight="1">
      <c r="A4" s="13">
        <v>0</v>
      </c>
      <c r="B4" s="13"/>
      <c r="C4" s="13" t="s">
        <v>1079</v>
      </c>
    </row>
    <row r="5" spans="1:9" s="12" customFormat="1" ht="28.5" customHeight="1">
      <c r="A5" s="13">
        <v>0</v>
      </c>
      <c r="C5" s="22" t="s">
        <v>1080</v>
      </c>
      <c r="D5" s="22"/>
      <c r="E5" s="22"/>
      <c r="F5" s="22"/>
      <c r="G5" s="22"/>
      <c r="H5" s="22"/>
      <c r="I5" s="22"/>
    </row>
    <row r="6" spans="1:9" s="12" customFormat="1" ht="14.25" customHeight="1">
      <c r="A6" s="13">
        <v>0</v>
      </c>
      <c r="C6" s="13"/>
      <c r="D6" s="13"/>
      <c r="I6" s="16" t="s">
        <v>1081</v>
      </c>
    </row>
    <row r="7" spans="1:9" s="12" customFormat="1" ht="14.25" customHeight="1">
      <c r="A7" s="13">
        <v>0</v>
      </c>
      <c r="C7" s="17" t="s">
        <v>1082</v>
      </c>
      <c r="D7" s="17" t="s">
        <v>1083</v>
      </c>
      <c r="E7" s="17"/>
      <c r="F7" s="17"/>
      <c r="G7" s="17" t="s">
        <v>1084</v>
      </c>
      <c r="H7" s="17"/>
      <c r="I7" s="17"/>
    </row>
    <row r="8" spans="1:9" s="12" customFormat="1" ht="14.25" customHeight="1">
      <c r="A8" s="13">
        <v>0</v>
      </c>
      <c r="C8" s="17"/>
      <c r="D8" s="29"/>
      <c r="E8" s="17" t="s">
        <v>1085</v>
      </c>
      <c r="F8" s="17" t="s">
        <v>1086</v>
      </c>
      <c r="G8" s="29"/>
      <c r="H8" s="17" t="s">
        <v>1085</v>
      </c>
      <c r="I8" s="17" t="s">
        <v>1086</v>
      </c>
    </row>
    <row r="9" spans="1:9" s="12" customFormat="1" ht="19.5" customHeight="1">
      <c r="A9" s="13">
        <v>0</v>
      </c>
      <c r="C9" s="17" t="s">
        <v>1087</v>
      </c>
      <c r="D9" s="17" t="s">
        <v>1088</v>
      </c>
      <c r="E9" s="17" t="s">
        <v>1089</v>
      </c>
      <c r="F9" s="17" t="s">
        <v>1090</v>
      </c>
      <c r="G9" s="17" t="s">
        <v>1091</v>
      </c>
      <c r="H9" s="17" t="s">
        <v>1092</v>
      </c>
      <c r="I9" s="17" t="s">
        <v>1093</v>
      </c>
    </row>
    <row r="10" spans="1:9" s="12" customFormat="1" ht="19.5" customHeight="1">
      <c r="A10" s="13" t="s">
        <v>1094</v>
      </c>
      <c r="B10" s="13" t="s">
        <v>1095</v>
      </c>
      <c r="C10" s="18" t="s">
        <v>1096</v>
      </c>
      <c r="D10" s="28">
        <f>E10+F10</f>
        <v>70.8192</v>
      </c>
      <c r="E10" s="28">
        <v>40.8221</v>
      </c>
      <c r="F10" s="28">
        <v>29.9971</v>
      </c>
      <c r="G10" s="28">
        <f>H10+I10</f>
        <v>56.897000000000006</v>
      </c>
      <c r="H10" s="28">
        <v>28.1244</v>
      </c>
      <c r="I10" s="28">
        <v>28.7726</v>
      </c>
    </row>
    <row r="11" spans="1:9" s="12" customFormat="1" ht="14.25" customHeight="1">
      <c r="A11" s="13">
        <v>0</v>
      </c>
      <c r="C11" s="13" t="s">
        <v>1097</v>
      </c>
      <c r="D11" s="13"/>
      <c r="E11" s="13"/>
      <c r="F11" s="13"/>
      <c r="G11" s="13"/>
      <c r="H11" s="13"/>
      <c r="I11" s="13"/>
    </row>
    <row r="12" spans="1:9" s="12" customFormat="1" ht="14.25" customHeight="1">
      <c r="A12" s="13">
        <v>0</v>
      </c>
      <c r="C12" s="13" t="s">
        <v>1098</v>
      </c>
      <c r="D12" s="13"/>
      <c r="E12" s="13"/>
      <c r="F12" s="13"/>
      <c r="G12" s="13"/>
      <c r="H12" s="13"/>
      <c r="I12" s="13"/>
    </row>
  </sheetData>
  <sheetProtection/>
  <mergeCells count="6">
    <mergeCell ref="C5:I5"/>
    <mergeCell ref="D7:F7"/>
    <mergeCell ref="G7:I7"/>
    <mergeCell ref="C11:I11"/>
    <mergeCell ref="C12:I12"/>
    <mergeCell ref="C7:C8"/>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C16"/>
  <sheetViews>
    <sheetView zoomScaleSheetLayoutView="100" workbookViewId="0" topLeftCell="A4">
      <selection activeCell="A19" sqref="A19"/>
    </sheetView>
  </sheetViews>
  <sheetFormatPr defaultColWidth="10.00390625" defaultRowHeight="14.25"/>
  <cols>
    <col min="1" max="1" width="44.875" style="12" customWidth="1"/>
    <col min="2" max="2" width="16.75390625" style="12" customWidth="1"/>
    <col min="3" max="3" width="15.75390625" style="12" customWidth="1"/>
    <col min="4" max="4" width="9.75390625" style="12" customWidth="1"/>
    <col min="5" max="16384" width="10.00390625" style="12" customWidth="1"/>
  </cols>
  <sheetData>
    <row r="1" s="12" customFormat="1" ht="13.5" hidden="1">
      <c r="A1" s="13" t="s">
        <v>1099</v>
      </c>
    </row>
    <row r="2" spans="1:3" s="12" customFormat="1" ht="22.5" hidden="1">
      <c r="A2" s="13" t="s">
        <v>1100</v>
      </c>
      <c r="B2" s="13" t="s">
        <v>1070</v>
      </c>
      <c r="C2" s="13" t="s">
        <v>1101</v>
      </c>
    </row>
    <row r="3" spans="1:3" s="12" customFormat="1" ht="112.5" hidden="1">
      <c r="A3" s="13" t="s">
        <v>1072</v>
      </c>
      <c r="B3" s="13" t="s">
        <v>1102</v>
      </c>
      <c r="C3" s="13" t="s">
        <v>1103</v>
      </c>
    </row>
    <row r="4" s="12" customFormat="1" ht="14.25" customHeight="1">
      <c r="A4" s="13" t="s">
        <v>1104</v>
      </c>
    </row>
    <row r="5" spans="1:3" s="12" customFormat="1" ht="28.5" customHeight="1">
      <c r="A5" s="22" t="s">
        <v>1105</v>
      </c>
      <c r="B5" s="22"/>
      <c r="C5" s="22"/>
    </row>
    <row r="6" spans="1:3" s="12" customFormat="1" ht="14.25" customHeight="1">
      <c r="A6" s="13"/>
      <c r="B6" s="13"/>
      <c r="C6" s="16" t="s">
        <v>1081</v>
      </c>
    </row>
    <row r="7" spans="1:3" s="12" customFormat="1" ht="19.5" customHeight="1">
      <c r="A7" s="17" t="s">
        <v>33</v>
      </c>
      <c r="B7" s="17" t="s">
        <v>34</v>
      </c>
      <c r="C7" s="17" t="s">
        <v>1106</v>
      </c>
    </row>
    <row r="8" spans="1:3" s="12" customFormat="1" ht="25.5" customHeight="1">
      <c r="A8" s="18" t="s">
        <v>1107</v>
      </c>
      <c r="B8" s="28"/>
      <c r="C8" s="28">
        <v>28.8626</v>
      </c>
    </row>
    <row r="9" spans="1:3" s="12" customFormat="1" ht="25.5" customHeight="1">
      <c r="A9" s="18" t="s">
        <v>1108</v>
      </c>
      <c r="B9" s="28">
        <v>40.8221</v>
      </c>
      <c r="C9" s="28"/>
    </row>
    <row r="10" spans="1:3" s="12" customFormat="1" ht="25.5" customHeight="1">
      <c r="A10" s="18" t="s">
        <v>1109</v>
      </c>
      <c r="B10" s="28"/>
      <c r="C10" s="28">
        <v>6.45</v>
      </c>
    </row>
    <row r="11" spans="1:3" s="12" customFormat="1" ht="25.5" customHeight="1">
      <c r="A11" s="18" t="s">
        <v>1110</v>
      </c>
      <c r="B11" s="28"/>
      <c r="C11" s="28"/>
    </row>
    <row r="12" spans="1:3" s="12" customFormat="1" ht="25.5" customHeight="1">
      <c r="A12" s="18" t="s">
        <v>1111</v>
      </c>
      <c r="B12" s="28"/>
      <c r="C12" s="28">
        <v>6.45</v>
      </c>
    </row>
    <row r="13" spans="1:3" s="12" customFormat="1" ht="25.5" customHeight="1">
      <c r="A13" s="18" t="s">
        <v>1112</v>
      </c>
      <c r="B13" s="28"/>
      <c r="C13" s="28">
        <v>7.1878</v>
      </c>
    </row>
    <row r="14" spans="1:3" s="12" customFormat="1" ht="25.5" customHeight="1">
      <c r="A14" s="18" t="s">
        <v>1113</v>
      </c>
      <c r="B14" s="28"/>
      <c r="C14" s="28">
        <v>28.1244</v>
      </c>
    </row>
    <row r="15" spans="1:3" s="12" customFormat="1" ht="25.5" customHeight="1">
      <c r="A15" s="18" t="s">
        <v>1114</v>
      </c>
      <c r="B15" s="28"/>
      <c r="C15" s="28"/>
    </row>
    <row r="16" spans="1:3" s="12" customFormat="1" ht="25.5" customHeight="1">
      <c r="A16" s="18" t="s">
        <v>1115</v>
      </c>
      <c r="B16" s="28"/>
      <c r="C16" s="28"/>
    </row>
  </sheetData>
  <sheetProtection/>
  <mergeCells count="1">
    <mergeCell ref="A5:C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C14"/>
  <sheetViews>
    <sheetView zoomScaleSheetLayoutView="100" workbookViewId="0" topLeftCell="A8">
      <selection activeCell="A18" sqref="A18"/>
    </sheetView>
  </sheetViews>
  <sheetFormatPr defaultColWidth="10.00390625" defaultRowHeight="14.25"/>
  <cols>
    <col min="1" max="1" width="51.125" style="12" customWidth="1"/>
    <col min="2" max="2" width="19.00390625" style="12" customWidth="1"/>
    <col min="3" max="3" width="16.50390625" style="12" customWidth="1"/>
    <col min="4" max="4" width="9.75390625" style="12" customWidth="1"/>
    <col min="5" max="16384" width="10.00390625" style="12" customWidth="1"/>
  </cols>
  <sheetData>
    <row r="1" spans="1:2" s="12" customFormat="1" ht="13.5" hidden="1">
      <c r="A1" s="13" t="s">
        <v>1099</v>
      </c>
      <c r="B1" s="13"/>
    </row>
    <row r="2" spans="1:3" s="12" customFormat="1" ht="22.5" hidden="1">
      <c r="A2" s="13" t="s">
        <v>1100</v>
      </c>
      <c r="B2" s="13" t="s">
        <v>1070</v>
      </c>
      <c r="C2" s="13" t="s">
        <v>1101</v>
      </c>
    </row>
    <row r="3" spans="1:3" s="12" customFormat="1" ht="101.25" hidden="1">
      <c r="A3" s="13" t="s">
        <v>1072</v>
      </c>
      <c r="B3" s="13" t="s">
        <v>1102</v>
      </c>
      <c r="C3" s="13" t="s">
        <v>1103</v>
      </c>
    </row>
    <row r="4" s="12" customFormat="1" ht="14.25" customHeight="1">
      <c r="A4" s="13" t="s">
        <v>1116</v>
      </c>
    </row>
    <row r="5" spans="1:3" s="12" customFormat="1" ht="28.5" customHeight="1">
      <c r="A5" s="22" t="s">
        <v>1117</v>
      </c>
      <c r="B5" s="22"/>
      <c r="C5" s="22"/>
    </row>
    <row r="6" spans="1:3" s="12" customFormat="1" ht="14.25" customHeight="1">
      <c r="A6" s="13"/>
      <c r="B6" s="13"/>
      <c r="C6" s="16" t="s">
        <v>1081</v>
      </c>
    </row>
    <row r="7" spans="1:3" s="12" customFormat="1" ht="19.5" customHeight="1">
      <c r="A7" s="17" t="s">
        <v>33</v>
      </c>
      <c r="B7" s="17" t="s">
        <v>34</v>
      </c>
      <c r="C7" s="17" t="s">
        <v>1106</v>
      </c>
    </row>
    <row r="8" spans="1:3" s="12" customFormat="1" ht="25.5" customHeight="1">
      <c r="A8" s="18" t="s">
        <v>1118</v>
      </c>
      <c r="B8" s="28"/>
      <c r="C8" s="28">
        <v>18.2916</v>
      </c>
    </row>
    <row r="9" spans="1:3" s="12" customFormat="1" ht="25.5" customHeight="1">
      <c r="A9" s="18" t="s">
        <v>1119</v>
      </c>
      <c r="B9" s="28">
        <v>29.9971</v>
      </c>
      <c r="C9" s="28"/>
    </row>
    <row r="10" spans="1:3" s="12" customFormat="1" ht="25.5" customHeight="1">
      <c r="A10" s="18" t="s">
        <v>1120</v>
      </c>
      <c r="B10" s="28"/>
      <c r="C10" s="28">
        <v>11.58</v>
      </c>
    </row>
    <row r="11" spans="1:3" s="12" customFormat="1" ht="25.5" customHeight="1">
      <c r="A11" s="18" t="s">
        <v>1121</v>
      </c>
      <c r="B11" s="28"/>
      <c r="C11" s="28">
        <v>1.099</v>
      </c>
    </row>
    <row r="12" spans="1:3" s="12" customFormat="1" ht="25.5" customHeight="1">
      <c r="A12" s="18" t="s">
        <v>1122</v>
      </c>
      <c r="B12" s="28"/>
      <c r="C12" s="28">
        <v>28.7726</v>
      </c>
    </row>
    <row r="13" spans="1:3" s="12" customFormat="1" ht="25.5" customHeight="1">
      <c r="A13" s="18" t="s">
        <v>1123</v>
      </c>
      <c r="B13" s="28"/>
      <c r="C13" s="28"/>
    </row>
    <row r="14" spans="1:3" s="12" customFormat="1" ht="25.5" customHeight="1">
      <c r="A14" s="18" t="s">
        <v>1124</v>
      </c>
      <c r="B14" s="28"/>
      <c r="C14" s="28"/>
    </row>
  </sheetData>
  <sheetProtection/>
  <mergeCells count="1">
    <mergeCell ref="A5:C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D32"/>
  <sheetViews>
    <sheetView zoomScaleSheetLayoutView="100" workbookViewId="0" topLeftCell="A4">
      <selection activeCell="A26" sqref="A26"/>
    </sheetView>
  </sheetViews>
  <sheetFormatPr defaultColWidth="10.00390625" defaultRowHeight="14.25"/>
  <cols>
    <col min="1" max="1" width="31.625" style="12" customWidth="1"/>
    <col min="2" max="2" width="14.625" style="12" customWidth="1"/>
    <col min="3" max="3" width="19.75390625" style="12" customWidth="1"/>
    <col min="4" max="4" width="9.75390625" style="21" customWidth="1"/>
    <col min="5" max="16384" width="10.00390625" style="12" customWidth="1"/>
  </cols>
  <sheetData>
    <row r="1" spans="1:4" s="12" customFormat="1" ht="22.5" hidden="1">
      <c r="A1" s="13" t="s">
        <v>1099</v>
      </c>
      <c r="B1" s="13"/>
      <c r="D1" s="21"/>
    </row>
    <row r="2" spans="1:4" s="12" customFormat="1" ht="13.5" hidden="1">
      <c r="A2" s="13" t="s">
        <v>1100</v>
      </c>
      <c r="B2" s="13" t="s">
        <v>1070</v>
      </c>
      <c r="C2" s="13" t="s">
        <v>1071</v>
      </c>
      <c r="D2" s="21"/>
    </row>
    <row r="3" spans="1:4" s="12" customFormat="1" ht="13.5" hidden="1">
      <c r="A3" s="13" t="s">
        <v>1125</v>
      </c>
      <c r="C3" s="13" t="s">
        <v>1126</v>
      </c>
      <c r="D3" s="21"/>
    </row>
    <row r="4" spans="1:4" s="12" customFormat="1" ht="14.25" customHeight="1">
      <c r="A4" s="14" t="s">
        <v>1127</v>
      </c>
      <c r="D4" s="21"/>
    </row>
    <row r="5" spans="1:4" s="12" customFormat="1" ht="28.5" customHeight="1">
      <c r="A5" s="22" t="s">
        <v>1128</v>
      </c>
      <c r="B5" s="22"/>
      <c r="C5" s="22"/>
      <c r="D5" s="21"/>
    </row>
    <row r="6" spans="3:4" s="12" customFormat="1" ht="14.25" customHeight="1">
      <c r="C6" s="16" t="s">
        <v>1081</v>
      </c>
      <c r="D6" s="21"/>
    </row>
    <row r="7" spans="1:4" s="12" customFormat="1" ht="21.75" customHeight="1">
      <c r="A7" s="17" t="s">
        <v>33</v>
      </c>
      <c r="B7" s="17" t="s">
        <v>1129</v>
      </c>
      <c r="C7" s="17" t="s">
        <v>1130</v>
      </c>
      <c r="D7" s="21"/>
    </row>
    <row r="8" spans="1:4" s="12" customFormat="1" ht="19.5" customHeight="1">
      <c r="A8" s="23" t="s">
        <v>1131</v>
      </c>
      <c r="B8" s="19" t="s">
        <v>1132</v>
      </c>
      <c r="C8" s="20">
        <f>C9+C11</f>
        <v>18.03</v>
      </c>
      <c r="D8" s="21"/>
    </row>
    <row r="9" spans="1:4" s="12" customFormat="1" ht="19.5" customHeight="1">
      <c r="A9" s="23" t="s">
        <v>1133</v>
      </c>
      <c r="B9" s="19" t="s">
        <v>1089</v>
      </c>
      <c r="C9" s="20">
        <v>6.45</v>
      </c>
      <c r="D9" s="21"/>
    </row>
    <row r="10" spans="1:4" s="12" customFormat="1" ht="22.5" customHeight="1">
      <c r="A10" s="23" t="s">
        <v>1134</v>
      </c>
      <c r="B10" s="19" t="s">
        <v>1090</v>
      </c>
      <c r="C10" s="20">
        <v>6.45</v>
      </c>
      <c r="D10" s="21"/>
    </row>
    <row r="11" spans="1:4" s="12" customFormat="1" ht="19.5" customHeight="1">
      <c r="A11" s="23" t="s">
        <v>1135</v>
      </c>
      <c r="B11" s="19" t="s">
        <v>1136</v>
      </c>
      <c r="C11" s="20">
        <v>11.58</v>
      </c>
      <c r="D11" s="21"/>
    </row>
    <row r="12" spans="1:4" s="12" customFormat="1" ht="22.5" customHeight="1">
      <c r="A12" s="23" t="s">
        <v>1134</v>
      </c>
      <c r="B12" s="19" t="s">
        <v>1092</v>
      </c>
      <c r="C12" s="20">
        <v>0.25</v>
      </c>
      <c r="D12" s="21"/>
    </row>
    <row r="13" spans="1:4" s="12" customFormat="1" ht="19.5" customHeight="1">
      <c r="A13" s="23" t="s">
        <v>1137</v>
      </c>
      <c r="B13" s="19" t="s">
        <v>1138</v>
      </c>
      <c r="C13" s="20">
        <f>C14+C15</f>
        <v>8.2868</v>
      </c>
      <c r="D13" s="21"/>
    </row>
    <row r="14" spans="1:4" s="12" customFormat="1" ht="19.5" customHeight="1">
      <c r="A14" s="23" t="s">
        <v>1133</v>
      </c>
      <c r="B14" s="19" t="s">
        <v>1139</v>
      </c>
      <c r="C14" s="20">
        <v>7.1878</v>
      </c>
      <c r="D14" s="21"/>
    </row>
    <row r="15" spans="1:4" s="12" customFormat="1" ht="19.5" customHeight="1">
      <c r="A15" s="23" t="s">
        <v>1135</v>
      </c>
      <c r="B15" s="19" t="s">
        <v>1140</v>
      </c>
      <c r="C15" s="20">
        <v>1.099</v>
      </c>
      <c r="D15" s="21"/>
    </row>
    <row r="16" spans="1:4" s="12" customFormat="1" ht="19.5" customHeight="1">
      <c r="A16" s="23" t="s">
        <v>1141</v>
      </c>
      <c r="B16" s="19" t="s">
        <v>1142</v>
      </c>
      <c r="C16" s="20">
        <f>C17+C18</f>
        <v>1.7899665</v>
      </c>
      <c r="D16" s="21"/>
    </row>
    <row r="17" spans="1:4" s="12" customFormat="1" ht="19.5" customHeight="1">
      <c r="A17" s="23" t="s">
        <v>1133</v>
      </c>
      <c r="B17" s="19" t="s">
        <v>1143</v>
      </c>
      <c r="C17" s="20">
        <v>1.03963088</v>
      </c>
      <c r="D17" s="21"/>
    </row>
    <row r="18" spans="1:4" s="12" customFormat="1" ht="19.5" customHeight="1">
      <c r="A18" s="23" t="s">
        <v>1135</v>
      </c>
      <c r="B18" s="19" t="s">
        <v>1144</v>
      </c>
      <c r="C18" s="20">
        <v>0.75033562</v>
      </c>
      <c r="D18" s="21"/>
    </row>
    <row r="19" spans="1:4" s="12" customFormat="1" ht="19.5" customHeight="1">
      <c r="A19" s="23" t="s">
        <v>1145</v>
      </c>
      <c r="B19" s="19" t="s">
        <v>1146</v>
      </c>
      <c r="C19" s="20">
        <f>C20+C23</f>
        <v>5.8975</v>
      </c>
      <c r="D19" s="21"/>
    </row>
    <row r="20" spans="1:4" s="12" customFormat="1" ht="19.5" customHeight="1">
      <c r="A20" s="23" t="s">
        <v>1133</v>
      </c>
      <c r="B20" s="19" t="s">
        <v>1147</v>
      </c>
      <c r="C20" s="20">
        <v>4.8975</v>
      </c>
      <c r="D20" s="21"/>
    </row>
    <row r="21" spans="1:4" s="12" customFormat="1" ht="19.5" customHeight="1">
      <c r="A21" s="24" t="s">
        <v>1148</v>
      </c>
      <c r="B21" s="25"/>
      <c r="C21" s="26">
        <v>4.4</v>
      </c>
      <c r="D21" s="21"/>
    </row>
    <row r="22" spans="1:4" s="12" customFormat="1" ht="22.5" customHeight="1">
      <c r="A22" s="24" t="s">
        <v>1149</v>
      </c>
      <c r="B22" s="25" t="s">
        <v>1150</v>
      </c>
      <c r="C22" s="26">
        <v>0.4975</v>
      </c>
      <c r="D22" s="21"/>
    </row>
    <row r="23" spans="1:4" s="12" customFormat="1" ht="19.5" customHeight="1">
      <c r="A23" s="24" t="s">
        <v>1135</v>
      </c>
      <c r="B23" s="25" t="s">
        <v>1151</v>
      </c>
      <c r="C23" s="26">
        <v>1</v>
      </c>
      <c r="D23" s="21"/>
    </row>
    <row r="24" spans="1:4" s="12" customFormat="1" ht="19.5" customHeight="1">
      <c r="A24" s="24" t="s">
        <v>1148</v>
      </c>
      <c r="B24" s="25"/>
      <c r="C24" s="26"/>
      <c r="D24" s="21"/>
    </row>
    <row r="25" spans="1:4" s="12" customFormat="1" ht="22.5" customHeight="1">
      <c r="A25" s="24" t="s">
        <v>1152</v>
      </c>
      <c r="B25" s="25" t="s">
        <v>1153</v>
      </c>
      <c r="C25" s="26">
        <v>1</v>
      </c>
      <c r="D25" s="21"/>
    </row>
    <row r="26" spans="1:4" s="12" customFormat="1" ht="19.5" customHeight="1">
      <c r="A26" s="24" t="s">
        <v>1154</v>
      </c>
      <c r="B26" s="25" t="s">
        <v>1155</v>
      </c>
      <c r="C26" s="26">
        <f>C27+C28</f>
        <v>2.0654719999999998</v>
      </c>
      <c r="D26" s="21"/>
    </row>
    <row r="27" spans="1:4" s="12" customFormat="1" ht="19.5" customHeight="1">
      <c r="A27" s="24" t="s">
        <v>1133</v>
      </c>
      <c r="B27" s="25" t="s">
        <v>1156</v>
      </c>
      <c r="C27" s="26">
        <v>1.003099</v>
      </c>
      <c r="D27" s="21"/>
    </row>
    <row r="28" spans="1:4" s="12" customFormat="1" ht="19.5" customHeight="1">
      <c r="A28" s="24" t="s">
        <v>1135</v>
      </c>
      <c r="B28" s="25" t="s">
        <v>1157</v>
      </c>
      <c r="C28" s="26">
        <v>1.062373</v>
      </c>
      <c r="D28" s="21"/>
    </row>
    <row r="29" spans="1:4" s="12" customFormat="1" ht="34.5" customHeight="1">
      <c r="A29" s="27" t="s">
        <v>1158</v>
      </c>
      <c r="B29" s="27"/>
      <c r="C29" s="27"/>
      <c r="D29" s="21"/>
    </row>
    <row r="30" spans="1:4" s="12" customFormat="1" ht="24" customHeight="1">
      <c r="A30" s="13" t="s">
        <v>1159</v>
      </c>
      <c r="B30" s="13"/>
      <c r="C30" s="13"/>
      <c r="D30" s="21"/>
    </row>
    <row r="31" spans="1:4" s="12" customFormat="1" ht="24" customHeight="1">
      <c r="A31" s="13"/>
      <c r="B31" s="13"/>
      <c r="C31" s="13"/>
      <c r="D31" s="21"/>
    </row>
    <row r="32" s="12" customFormat="1" ht="14.25" customHeight="1">
      <c r="D32" s="21"/>
    </row>
  </sheetData>
  <sheetProtection/>
  <mergeCells count="4">
    <mergeCell ref="A5:C5"/>
    <mergeCell ref="A29:C29"/>
    <mergeCell ref="A30:C30"/>
    <mergeCell ref="A31:C31"/>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D14"/>
  <sheetViews>
    <sheetView zoomScaleSheetLayoutView="100" workbookViewId="0" topLeftCell="A4">
      <selection activeCell="A15" sqref="A15"/>
    </sheetView>
  </sheetViews>
  <sheetFormatPr defaultColWidth="10.00390625" defaultRowHeight="14.25"/>
  <cols>
    <col min="1" max="1" width="29.125" style="12" customWidth="1"/>
    <col min="2" max="2" width="12.625" style="12" customWidth="1"/>
    <col min="3" max="3" width="16.50390625" style="12" customWidth="1"/>
    <col min="4" max="4" width="10.00390625" style="12" customWidth="1"/>
    <col min="5" max="5" width="9.75390625" style="12" customWidth="1"/>
    <col min="6" max="16384" width="10.00390625" style="12" customWidth="1"/>
  </cols>
  <sheetData>
    <row r="1" spans="1:2" s="12" customFormat="1" ht="22.5" hidden="1">
      <c r="A1" s="13" t="s">
        <v>1099</v>
      </c>
      <c r="B1" s="13" t="s">
        <v>1160</v>
      </c>
    </row>
    <row r="2" spans="1:2" s="12" customFormat="1" ht="13.5" hidden="1">
      <c r="A2" s="13" t="s">
        <v>1100</v>
      </c>
      <c r="B2" s="13" t="s">
        <v>1070</v>
      </c>
    </row>
    <row r="3" spans="1:4" s="12" customFormat="1" ht="13.5" hidden="1">
      <c r="A3" s="13" t="s">
        <v>1125</v>
      </c>
      <c r="C3" s="13" t="s">
        <v>1161</v>
      </c>
      <c r="D3" s="13" t="s">
        <v>1162</v>
      </c>
    </row>
    <row r="4" s="12" customFormat="1" ht="14.25" customHeight="1">
      <c r="A4" s="14" t="s">
        <v>1163</v>
      </c>
    </row>
    <row r="5" spans="1:3" s="12" customFormat="1" ht="18.75" customHeight="1">
      <c r="A5" s="15" t="s">
        <v>1164</v>
      </c>
      <c r="B5" s="15"/>
      <c r="C5" s="15"/>
    </row>
    <row r="6" spans="1:3" s="12" customFormat="1" ht="14.25" customHeight="1">
      <c r="A6" s="16" t="s">
        <v>1081</v>
      </c>
      <c r="B6" s="16"/>
      <c r="C6" s="16"/>
    </row>
    <row r="7" spans="1:3" s="12" customFormat="1" ht="34.5" customHeight="1">
      <c r="A7" s="17" t="s">
        <v>65</v>
      </c>
      <c r="B7" s="17" t="s">
        <v>1087</v>
      </c>
      <c r="C7" s="17" t="s">
        <v>1130</v>
      </c>
    </row>
    <row r="8" spans="1:4" s="12" customFormat="1" ht="34.5" customHeight="1">
      <c r="A8" s="18" t="s">
        <v>1165</v>
      </c>
      <c r="B8" s="19" t="s">
        <v>1088</v>
      </c>
      <c r="C8" s="20">
        <f>C9+C10</f>
        <v>70.8192</v>
      </c>
      <c r="D8" s="13"/>
    </row>
    <row r="9" spans="1:4" s="12" customFormat="1" ht="34.5" customHeight="1">
      <c r="A9" s="18" t="s">
        <v>1166</v>
      </c>
      <c r="B9" s="19" t="s">
        <v>1089</v>
      </c>
      <c r="C9" s="20">
        <v>40.8221</v>
      </c>
      <c r="D9" s="13"/>
    </row>
    <row r="10" spans="1:4" s="12" customFormat="1" ht="34.5" customHeight="1">
      <c r="A10" s="18" t="s">
        <v>1167</v>
      </c>
      <c r="B10" s="19" t="s">
        <v>1090</v>
      </c>
      <c r="C10" s="20">
        <v>29.9971</v>
      </c>
      <c r="D10" s="13"/>
    </row>
    <row r="11" spans="1:4" s="12" customFormat="1" ht="60" customHeight="1">
      <c r="A11" s="18" t="s">
        <v>1168</v>
      </c>
      <c r="B11" s="19" t="s">
        <v>1091</v>
      </c>
      <c r="C11" s="20">
        <f>C12+C13</f>
        <v>0.27</v>
      </c>
      <c r="D11" s="13"/>
    </row>
    <row r="12" spans="1:4" s="12" customFormat="1" ht="34.5" customHeight="1">
      <c r="A12" s="18" t="s">
        <v>1166</v>
      </c>
      <c r="B12" s="19" t="s">
        <v>1092</v>
      </c>
      <c r="C12" s="20">
        <v>0.27</v>
      </c>
      <c r="D12" s="13"/>
    </row>
    <row r="13" spans="1:4" s="12" customFormat="1" ht="34.5" customHeight="1">
      <c r="A13" s="18" t="s">
        <v>1167</v>
      </c>
      <c r="B13" s="19" t="s">
        <v>1093</v>
      </c>
      <c r="C13" s="20"/>
      <c r="D13" s="13"/>
    </row>
    <row r="14" spans="1:3" s="12" customFormat="1" ht="41.25" customHeight="1">
      <c r="A14" s="13" t="s">
        <v>1169</v>
      </c>
      <c r="B14" s="13"/>
      <c r="C14" s="13"/>
    </row>
  </sheetData>
  <sheetProtection/>
  <mergeCells count="3">
    <mergeCell ref="A5:C5"/>
    <mergeCell ref="A6:C6"/>
    <mergeCell ref="A14:C1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8"/>
  <sheetViews>
    <sheetView zoomScaleSheetLayoutView="100" workbookViewId="0" topLeftCell="A1">
      <selection activeCell="A8" sqref="A8:F8"/>
    </sheetView>
  </sheetViews>
  <sheetFormatPr defaultColWidth="9.00390625" defaultRowHeight="14.25"/>
  <cols>
    <col min="1" max="1" width="6.625" style="1" customWidth="1"/>
    <col min="2" max="2" width="23.875" style="1" customWidth="1"/>
    <col min="3" max="3" width="15.00390625" style="1" customWidth="1"/>
    <col min="4" max="4" width="16.125" style="1" customWidth="1"/>
    <col min="5" max="5" width="12.75390625" style="1" customWidth="1"/>
    <col min="6" max="6" width="12.125" style="1" customWidth="1"/>
    <col min="7" max="16384" width="9.00390625" style="1" customWidth="1"/>
  </cols>
  <sheetData>
    <row r="1" s="1" customFormat="1" ht="15.75" customHeight="1">
      <c r="A1" s="1" t="s">
        <v>1170</v>
      </c>
    </row>
    <row r="2" spans="1:6" s="1" customFormat="1" ht="26.25" customHeight="1">
      <c r="A2" s="2" t="s">
        <v>1171</v>
      </c>
      <c r="B2" s="2"/>
      <c r="C2" s="2"/>
      <c r="D2" s="2"/>
      <c r="E2" s="2"/>
      <c r="F2" s="2"/>
    </row>
    <row r="3" spans="2:6" s="1" customFormat="1" ht="16.5" customHeight="1">
      <c r="B3" s="9"/>
      <c r="C3" s="9"/>
      <c r="D3" s="9"/>
      <c r="E3" s="9"/>
      <c r="F3" s="3" t="s">
        <v>1081</v>
      </c>
    </row>
    <row r="4" spans="1:6" s="1" customFormat="1" ht="24" customHeight="1">
      <c r="A4" s="4" t="s">
        <v>1172</v>
      </c>
      <c r="B4" s="4" t="s">
        <v>758</v>
      </c>
      <c r="C4" s="4" t="s">
        <v>1173</v>
      </c>
      <c r="D4" s="4" t="s">
        <v>1174</v>
      </c>
      <c r="E4" s="4" t="s">
        <v>1175</v>
      </c>
      <c r="F4" s="4" t="s">
        <v>1176</v>
      </c>
    </row>
    <row r="5" spans="1:7" s="1" customFormat="1" ht="25.5" customHeight="1">
      <c r="A5" s="5"/>
      <c r="B5" s="4" t="s">
        <v>95</v>
      </c>
      <c r="C5" s="10"/>
      <c r="D5" s="10"/>
      <c r="E5" s="10"/>
      <c r="F5" s="6">
        <f>SUM(F6:F7)</f>
        <v>0.27</v>
      </c>
      <c r="G5" s="7"/>
    </row>
    <row r="6" spans="1:7" s="1" customFormat="1" ht="25.5" customHeight="1">
      <c r="A6" s="5">
        <v>1</v>
      </c>
      <c r="B6" s="11" t="s">
        <v>1177</v>
      </c>
      <c r="C6" s="10" t="s">
        <v>283</v>
      </c>
      <c r="D6" s="10" t="s">
        <v>1178</v>
      </c>
      <c r="E6" s="10" t="s">
        <v>1179</v>
      </c>
      <c r="F6" s="6">
        <v>0.12</v>
      </c>
      <c r="G6" s="7"/>
    </row>
    <row r="7" spans="1:7" s="1" customFormat="1" ht="24.75" customHeight="1">
      <c r="A7" s="5">
        <v>2</v>
      </c>
      <c r="B7" s="11" t="s">
        <v>1180</v>
      </c>
      <c r="C7" s="10" t="s">
        <v>283</v>
      </c>
      <c r="D7" s="10" t="s">
        <v>1178</v>
      </c>
      <c r="E7" s="10" t="s">
        <v>1179</v>
      </c>
      <c r="F7" s="6">
        <v>0.15</v>
      </c>
      <c r="G7" s="7"/>
    </row>
    <row r="8" spans="1:6" s="1" customFormat="1" ht="61.5" customHeight="1">
      <c r="A8" s="8" t="s">
        <v>1181</v>
      </c>
      <c r="B8" s="8"/>
      <c r="C8" s="8"/>
      <c r="D8" s="8"/>
      <c r="E8" s="8"/>
      <c r="F8" s="8"/>
    </row>
  </sheetData>
  <sheetProtection/>
  <mergeCells count="2">
    <mergeCell ref="A2:F2"/>
    <mergeCell ref="A8:F8"/>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C18"/>
  <sheetViews>
    <sheetView zoomScaleSheetLayoutView="100" workbookViewId="0" topLeftCell="A1">
      <selection activeCell="B6" sqref="B6"/>
    </sheetView>
  </sheetViews>
  <sheetFormatPr defaultColWidth="9.00390625" defaultRowHeight="14.25"/>
  <cols>
    <col min="1" max="1" width="39.375" style="1" customWidth="1"/>
    <col min="2" max="2" width="44.25390625" style="1" customWidth="1"/>
    <col min="3" max="16384" width="9.00390625" style="1" customWidth="1"/>
  </cols>
  <sheetData>
    <row r="1" s="1" customFormat="1" ht="15.75" customHeight="1">
      <c r="A1" s="1" t="s">
        <v>1182</v>
      </c>
    </row>
    <row r="2" spans="1:2" s="1" customFormat="1" ht="26.25" customHeight="1">
      <c r="A2" s="2" t="s">
        <v>1183</v>
      </c>
      <c r="B2" s="2"/>
    </row>
    <row r="3" s="1" customFormat="1" ht="16.5" customHeight="1">
      <c r="B3" s="3" t="s">
        <v>1081</v>
      </c>
    </row>
    <row r="4" spans="1:2" s="1" customFormat="1" ht="24" customHeight="1">
      <c r="A4" s="4" t="s">
        <v>1184</v>
      </c>
      <c r="B4" s="4" t="s">
        <v>1185</v>
      </c>
    </row>
    <row r="5" spans="1:2" s="1" customFormat="1" ht="24" customHeight="1">
      <c r="A5" s="4" t="s">
        <v>95</v>
      </c>
      <c r="B5" s="4"/>
    </row>
    <row r="6" spans="1:2" s="1" customFormat="1" ht="24" customHeight="1">
      <c r="A6" s="5" t="s">
        <v>1186</v>
      </c>
      <c r="B6" s="4"/>
    </row>
    <row r="7" spans="1:2" s="1" customFormat="1" ht="24" customHeight="1">
      <c r="A7" s="5" t="s">
        <v>1187</v>
      </c>
      <c r="B7" s="4"/>
    </row>
    <row r="8" spans="1:2" s="1" customFormat="1" ht="24" customHeight="1">
      <c r="A8" s="5" t="s">
        <v>1188</v>
      </c>
      <c r="B8" s="4"/>
    </row>
    <row r="9" spans="1:2" s="1" customFormat="1" ht="24" customHeight="1">
      <c r="A9" s="5" t="s">
        <v>1189</v>
      </c>
      <c r="B9" s="4"/>
    </row>
    <row r="10" spans="1:2" s="1" customFormat="1" ht="24" customHeight="1">
      <c r="A10" s="5" t="s">
        <v>1190</v>
      </c>
      <c r="B10" s="4"/>
    </row>
    <row r="11" spans="1:2" s="1" customFormat="1" ht="24" customHeight="1">
      <c r="A11" s="5" t="s">
        <v>1191</v>
      </c>
      <c r="B11" s="4"/>
    </row>
    <row r="12" spans="1:2" s="1" customFormat="1" ht="24" customHeight="1">
      <c r="A12" s="5" t="s">
        <v>1192</v>
      </c>
      <c r="B12" s="4"/>
    </row>
    <row r="13" spans="1:2" s="1" customFormat="1" ht="24" customHeight="1">
      <c r="A13" s="5" t="s">
        <v>1193</v>
      </c>
      <c r="B13" s="4"/>
    </row>
    <row r="14" spans="1:3" s="1" customFormat="1" ht="25.5" customHeight="1">
      <c r="A14" s="5" t="s">
        <v>1194</v>
      </c>
      <c r="B14" s="6"/>
      <c r="C14" s="7"/>
    </row>
    <row r="15" spans="1:3" s="1" customFormat="1" ht="25.5" customHeight="1">
      <c r="A15" s="5" t="s">
        <v>1195</v>
      </c>
      <c r="B15" s="6"/>
      <c r="C15" s="7"/>
    </row>
    <row r="16" spans="1:3" s="1" customFormat="1" ht="24.75" customHeight="1">
      <c r="A16" s="5" t="s">
        <v>1196</v>
      </c>
      <c r="B16" s="6"/>
      <c r="C16" s="7"/>
    </row>
    <row r="17" spans="1:3" s="1" customFormat="1" ht="24.75" customHeight="1">
      <c r="A17" s="5" t="s">
        <v>1197</v>
      </c>
      <c r="B17" s="6"/>
      <c r="C17" s="7"/>
    </row>
    <row r="18" spans="1:2" s="1" customFormat="1" ht="61.5" customHeight="1">
      <c r="A18" s="8" t="s">
        <v>1198</v>
      </c>
      <c r="B18" s="8"/>
    </row>
  </sheetData>
  <sheetProtection/>
  <mergeCells count="2">
    <mergeCell ref="A2:B2"/>
    <mergeCell ref="A18:B1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49"/>
  <sheetViews>
    <sheetView zoomScaleSheetLayoutView="100" workbookViewId="0" topLeftCell="A16">
      <selection activeCell="F19" sqref="F19"/>
    </sheetView>
  </sheetViews>
  <sheetFormatPr defaultColWidth="7.00390625" defaultRowHeight="14.25"/>
  <cols>
    <col min="1" max="1" width="39.00390625" style="242" customWidth="1"/>
    <col min="2" max="2" width="28.25390625" style="274" customWidth="1"/>
    <col min="3" max="245" width="7.00390625" style="240" customWidth="1"/>
    <col min="246" max="16384" width="7.00390625" style="50" customWidth="1"/>
  </cols>
  <sheetData>
    <row r="1" spans="1:2" s="240" customFormat="1" ht="29.25" customHeight="1">
      <c r="A1" s="244" t="s">
        <v>62</v>
      </c>
      <c r="B1" s="274"/>
    </row>
    <row r="2" spans="1:2" s="240" customFormat="1" ht="28.5" customHeight="1">
      <c r="A2" s="245" t="s">
        <v>63</v>
      </c>
      <c r="B2" s="275"/>
    </row>
    <row r="3" spans="1:2" s="241" customFormat="1" ht="21.75" customHeight="1">
      <c r="A3" s="242"/>
      <c r="B3" s="276" t="s">
        <v>64</v>
      </c>
    </row>
    <row r="4" spans="1:2" s="241" customFormat="1" ht="21.75" customHeight="1">
      <c r="A4" s="277" t="s">
        <v>65</v>
      </c>
      <c r="B4" s="278" t="s">
        <v>66</v>
      </c>
    </row>
    <row r="5" spans="1:2" s="242" customFormat="1" ht="21.75" customHeight="1">
      <c r="A5" s="279" t="s">
        <v>67</v>
      </c>
      <c r="B5" s="280">
        <f>SUM(B6:B27)</f>
        <v>419999.79999999993</v>
      </c>
    </row>
    <row r="6" spans="1:2" s="272" customFormat="1" ht="21.75" customHeight="1">
      <c r="A6" s="281" t="s">
        <v>68</v>
      </c>
      <c r="B6" s="282">
        <v>46054.9</v>
      </c>
    </row>
    <row r="7" spans="1:2" s="273" customFormat="1" ht="21.75" customHeight="1">
      <c r="A7" s="281" t="s">
        <v>69</v>
      </c>
      <c r="B7" s="282">
        <v>33.1</v>
      </c>
    </row>
    <row r="8" spans="1:2" s="273" customFormat="1" ht="21.75" customHeight="1">
      <c r="A8" s="281" t="s">
        <v>70</v>
      </c>
      <c r="B8" s="282">
        <v>18244.4</v>
      </c>
    </row>
    <row r="9" spans="1:2" s="273" customFormat="1" ht="21.75" customHeight="1">
      <c r="A9" s="281" t="s">
        <v>71</v>
      </c>
      <c r="B9" s="282">
        <v>97632.4</v>
      </c>
    </row>
    <row r="10" spans="1:2" s="273" customFormat="1" ht="21.75" customHeight="1">
      <c r="A10" s="281" t="s">
        <v>72</v>
      </c>
      <c r="B10" s="282">
        <v>1375</v>
      </c>
    </row>
    <row r="11" spans="1:2" s="273" customFormat="1" ht="21.75" customHeight="1">
      <c r="A11" s="281" t="s">
        <v>73</v>
      </c>
      <c r="B11" s="282">
        <v>3516.1</v>
      </c>
    </row>
    <row r="12" spans="1:2" s="273" customFormat="1" ht="21.75" customHeight="1">
      <c r="A12" s="281" t="s">
        <v>74</v>
      </c>
      <c r="B12" s="282">
        <v>106202.7</v>
      </c>
    </row>
    <row r="13" spans="1:2" s="273" customFormat="1" ht="21.75" customHeight="1">
      <c r="A13" s="281" t="s">
        <v>75</v>
      </c>
      <c r="B13" s="282">
        <v>45985.2</v>
      </c>
    </row>
    <row r="14" spans="1:2" s="273" customFormat="1" ht="21.75" customHeight="1">
      <c r="A14" s="281" t="s">
        <v>76</v>
      </c>
      <c r="B14" s="282">
        <v>18935.2</v>
      </c>
    </row>
    <row r="15" spans="1:2" s="273" customFormat="1" ht="21.75" customHeight="1">
      <c r="A15" s="281" t="s">
        <v>77</v>
      </c>
      <c r="B15" s="282">
        <v>3831.3</v>
      </c>
    </row>
    <row r="16" spans="1:2" s="273" customFormat="1" ht="21.75" customHeight="1">
      <c r="A16" s="281" t="s">
        <v>78</v>
      </c>
      <c r="B16" s="282">
        <v>33548.3</v>
      </c>
    </row>
    <row r="17" spans="1:2" s="273" customFormat="1" ht="21.75" customHeight="1">
      <c r="A17" s="281" t="s">
        <v>79</v>
      </c>
      <c r="B17" s="282">
        <v>7434.2</v>
      </c>
    </row>
    <row r="18" spans="1:2" s="273" customFormat="1" ht="21.75" customHeight="1">
      <c r="A18" s="281" t="s">
        <v>80</v>
      </c>
      <c r="B18" s="282">
        <v>522.8</v>
      </c>
    </row>
    <row r="19" spans="1:2" s="273" customFormat="1" ht="21.75" customHeight="1">
      <c r="A19" s="281" t="s">
        <v>81</v>
      </c>
      <c r="B19" s="282"/>
    </row>
    <row r="20" spans="1:2" s="273" customFormat="1" ht="21.75" customHeight="1">
      <c r="A20" s="281" t="s">
        <v>82</v>
      </c>
      <c r="B20" s="282">
        <v>2394.8</v>
      </c>
    </row>
    <row r="21" spans="1:2" s="273" customFormat="1" ht="21.75" customHeight="1">
      <c r="A21" s="281" t="s">
        <v>83</v>
      </c>
      <c r="B21" s="282">
        <v>11434.2</v>
      </c>
    </row>
    <row r="22" spans="1:2" s="273" customFormat="1" ht="21.75" customHeight="1">
      <c r="A22" s="281" t="s">
        <v>84</v>
      </c>
      <c r="B22" s="282">
        <v>440.1</v>
      </c>
    </row>
    <row r="23" spans="1:2" s="273" customFormat="1" ht="21.75" customHeight="1">
      <c r="A23" s="281" t="s">
        <v>85</v>
      </c>
      <c r="B23" s="282">
        <v>2366.1</v>
      </c>
    </row>
    <row r="24" spans="1:2" s="273" customFormat="1" ht="21.75" customHeight="1">
      <c r="A24" s="281" t="s">
        <v>86</v>
      </c>
      <c r="B24" s="282">
        <v>5000</v>
      </c>
    </row>
    <row r="25" spans="1:2" s="273" customFormat="1" ht="21.75" customHeight="1">
      <c r="A25" s="281" t="s">
        <v>87</v>
      </c>
      <c r="B25" s="282">
        <v>4975</v>
      </c>
    </row>
    <row r="26" spans="1:2" s="273" customFormat="1" ht="21.75" customHeight="1">
      <c r="A26" s="281" t="s">
        <v>88</v>
      </c>
      <c r="B26" s="282">
        <v>10031</v>
      </c>
    </row>
    <row r="27" spans="1:2" s="273" customFormat="1" ht="21.75" customHeight="1">
      <c r="A27" s="281" t="s">
        <v>89</v>
      </c>
      <c r="B27" s="282">
        <v>43</v>
      </c>
    </row>
    <row r="28" spans="1:2" s="241" customFormat="1" ht="21.75" customHeight="1">
      <c r="A28" s="279" t="s">
        <v>90</v>
      </c>
      <c r="B28" s="278">
        <v>0</v>
      </c>
    </row>
    <row r="29" spans="1:2" s="241" customFormat="1" ht="21.75" customHeight="1">
      <c r="A29" s="283" t="s">
        <v>91</v>
      </c>
      <c r="B29" s="284"/>
    </row>
    <row r="30" spans="1:2" s="241" customFormat="1" ht="21.75" customHeight="1">
      <c r="A30" s="283" t="s">
        <v>92</v>
      </c>
      <c r="B30" s="284"/>
    </row>
    <row r="31" spans="1:2" s="241" customFormat="1" ht="21.75" customHeight="1">
      <c r="A31" s="285" t="s">
        <v>93</v>
      </c>
      <c r="B31" s="284"/>
    </row>
    <row r="32" spans="1:2" s="241" customFormat="1" ht="21.75" customHeight="1">
      <c r="A32" s="285" t="s">
        <v>94</v>
      </c>
      <c r="B32" s="284"/>
    </row>
    <row r="33" spans="1:2" s="241" customFormat="1" ht="21.75" customHeight="1">
      <c r="A33" s="286" t="s">
        <v>95</v>
      </c>
      <c r="B33" s="278">
        <f>B28+B5</f>
        <v>419999.79999999993</v>
      </c>
    </row>
    <row r="34" spans="1:2" s="240" customFormat="1" ht="19.5" customHeight="1">
      <c r="A34" s="242"/>
      <c r="B34" s="274"/>
    </row>
    <row r="35" spans="1:2" s="240" customFormat="1" ht="19.5" customHeight="1">
      <c r="A35" s="242"/>
      <c r="B35" s="274"/>
    </row>
    <row r="36" spans="1:2" s="240" customFormat="1" ht="19.5" customHeight="1">
      <c r="A36" s="242"/>
      <c r="B36" s="274"/>
    </row>
    <row r="37" spans="1:2" s="240" customFormat="1" ht="19.5" customHeight="1">
      <c r="A37" s="242"/>
      <c r="B37" s="274"/>
    </row>
    <row r="38" spans="1:2" s="240" customFormat="1" ht="19.5" customHeight="1">
      <c r="A38" s="242"/>
      <c r="B38" s="274"/>
    </row>
    <row r="39" spans="1:2" s="240" customFormat="1" ht="19.5" customHeight="1">
      <c r="A39" s="242"/>
      <c r="B39" s="274"/>
    </row>
    <row r="40" spans="1:2" s="240" customFormat="1" ht="19.5" customHeight="1">
      <c r="A40" s="242"/>
      <c r="B40" s="274"/>
    </row>
    <row r="41" spans="1:2" s="240" customFormat="1" ht="19.5" customHeight="1">
      <c r="A41" s="242"/>
      <c r="B41" s="274"/>
    </row>
    <row r="42" spans="1:2" s="240" customFormat="1" ht="19.5" customHeight="1">
      <c r="A42" s="242"/>
      <c r="B42" s="274"/>
    </row>
    <row r="43" spans="1:2" s="240" customFormat="1" ht="19.5" customHeight="1">
      <c r="A43" s="242"/>
      <c r="B43" s="274"/>
    </row>
    <row r="44" spans="1:2" s="240" customFormat="1" ht="19.5" customHeight="1">
      <c r="A44" s="242"/>
      <c r="B44" s="274"/>
    </row>
    <row r="45" spans="1:2" s="240" customFormat="1" ht="19.5" customHeight="1">
      <c r="A45" s="242"/>
      <c r="B45" s="274"/>
    </row>
    <row r="46" spans="1:2" s="240" customFormat="1" ht="19.5" customHeight="1">
      <c r="A46" s="242"/>
      <c r="B46" s="274"/>
    </row>
    <row r="47" spans="1:2" s="240" customFormat="1" ht="19.5" customHeight="1">
      <c r="A47" s="242"/>
      <c r="B47" s="274"/>
    </row>
    <row r="48" spans="1:2" s="240" customFormat="1" ht="19.5" customHeight="1">
      <c r="A48" s="242"/>
      <c r="B48" s="274"/>
    </row>
    <row r="49" spans="1:2" s="240" customFormat="1" ht="19.5" customHeight="1">
      <c r="A49" s="242"/>
      <c r="B49" s="274"/>
    </row>
  </sheetData>
  <sheetProtection/>
  <mergeCells count="1">
    <mergeCell ref="A2:B2"/>
  </mergeCells>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IV366"/>
  <sheetViews>
    <sheetView zoomScaleSheetLayoutView="100" workbookViewId="0" topLeftCell="A78">
      <selection activeCell="G13" sqref="G13"/>
    </sheetView>
  </sheetViews>
  <sheetFormatPr defaultColWidth="7.00390625" defaultRowHeight="14.25"/>
  <cols>
    <col min="1" max="1" width="17.50390625" style="242" customWidth="1"/>
    <col min="2" max="2" width="37.375" style="241" customWidth="1"/>
    <col min="3" max="3" width="17.75390625" style="243" customWidth="1"/>
    <col min="4" max="228" width="7.00390625" style="240" customWidth="1"/>
    <col min="229" max="16384" width="7.00390625" style="50" customWidth="1"/>
  </cols>
  <sheetData>
    <row r="1" spans="1:3" s="240" customFormat="1" ht="29.25" customHeight="1">
      <c r="A1" s="244" t="s">
        <v>96</v>
      </c>
      <c r="B1" s="241"/>
      <c r="C1" s="243"/>
    </row>
    <row r="2" spans="1:3" s="240" customFormat="1" ht="21.75" customHeight="1">
      <c r="A2" s="245" t="s">
        <v>97</v>
      </c>
      <c r="B2" s="246"/>
      <c r="C2" s="247"/>
    </row>
    <row r="3" spans="1:3" s="241" customFormat="1" ht="21.75" customHeight="1">
      <c r="A3" s="242"/>
      <c r="C3" s="248" t="s">
        <v>64</v>
      </c>
    </row>
    <row r="4" spans="1:3" s="241" customFormat="1" ht="30" customHeight="1">
      <c r="A4" s="249" t="s">
        <v>98</v>
      </c>
      <c r="B4" s="250" t="s">
        <v>99</v>
      </c>
      <c r="C4" s="251" t="s">
        <v>34</v>
      </c>
    </row>
    <row r="5" spans="1:3" s="240" customFormat="1" ht="15" customHeight="1">
      <c r="A5" s="252" t="s">
        <v>100</v>
      </c>
      <c r="B5" s="253" t="s">
        <v>101</v>
      </c>
      <c r="C5" s="254">
        <f>C6+C97+C100+C121+C148+C157+C176+C235+C266+C273+C284+C316+C322+C326+C335+C341+C345+C358+C359+C362+C365</f>
        <v>359999.8</v>
      </c>
    </row>
    <row r="6" spans="1:3" s="240" customFormat="1" ht="15" customHeight="1">
      <c r="A6" s="255" t="s">
        <v>102</v>
      </c>
      <c r="B6" s="255" t="s">
        <v>103</v>
      </c>
      <c r="C6" s="256">
        <f>C7+C15+C21+C27+C31+C37+C41+C43+C47+C50+C56+C60+C62+C66+C70+C74+C79+C84+C88+C92</f>
        <v>45962.9</v>
      </c>
    </row>
    <row r="7" spans="1:3" s="240" customFormat="1" ht="15" customHeight="1">
      <c r="A7" s="255" t="s">
        <v>104</v>
      </c>
      <c r="B7" s="255" t="s">
        <v>105</v>
      </c>
      <c r="C7" s="256">
        <f>SUM(C8:C14)</f>
        <v>928.0999999999999</v>
      </c>
    </row>
    <row r="8" spans="1:3" s="240" customFormat="1" ht="15" customHeight="1">
      <c r="A8" s="252" t="s">
        <v>106</v>
      </c>
      <c r="B8" s="252" t="s">
        <v>107</v>
      </c>
      <c r="C8" s="257">
        <v>331.4</v>
      </c>
    </row>
    <row r="9" spans="1:3" s="240" customFormat="1" ht="15" customHeight="1">
      <c r="A9" s="252" t="s">
        <v>108</v>
      </c>
      <c r="B9" s="252" t="s">
        <v>109</v>
      </c>
      <c r="C9" s="257">
        <v>28.7</v>
      </c>
    </row>
    <row r="10" spans="1:3" s="240" customFormat="1" ht="15" customHeight="1">
      <c r="A10" s="252" t="s">
        <v>110</v>
      </c>
      <c r="B10" s="252" t="s">
        <v>111</v>
      </c>
      <c r="C10" s="257">
        <v>34</v>
      </c>
    </row>
    <row r="11" spans="1:3" s="240" customFormat="1" ht="15" customHeight="1">
      <c r="A11" s="252" t="s">
        <v>112</v>
      </c>
      <c r="B11" s="252" t="s">
        <v>113</v>
      </c>
      <c r="C11" s="257">
        <v>14</v>
      </c>
    </row>
    <row r="12" spans="1:3" s="240" customFormat="1" ht="15" customHeight="1">
      <c r="A12" s="252" t="s">
        <v>114</v>
      </c>
      <c r="B12" s="252" t="s">
        <v>115</v>
      </c>
      <c r="C12" s="257">
        <v>24</v>
      </c>
    </row>
    <row r="13" spans="1:3" s="240" customFormat="1" ht="15" customHeight="1">
      <c r="A13" s="252" t="s">
        <v>116</v>
      </c>
      <c r="B13" s="252" t="s">
        <v>117</v>
      </c>
      <c r="C13" s="257">
        <v>49.5</v>
      </c>
    </row>
    <row r="14" spans="1:3" s="240" customFormat="1" ht="15" customHeight="1">
      <c r="A14" s="252" t="s">
        <v>118</v>
      </c>
      <c r="B14" s="252" t="s">
        <v>119</v>
      </c>
      <c r="C14" s="257">
        <v>446.5</v>
      </c>
    </row>
    <row r="15" spans="1:3" s="240" customFormat="1" ht="15" customHeight="1">
      <c r="A15" s="255" t="s">
        <v>120</v>
      </c>
      <c r="B15" s="255" t="s">
        <v>121</v>
      </c>
      <c r="C15" s="256">
        <f>SUM(C16:C20)</f>
        <v>436.59999999999997</v>
      </c>
    </row>
    <row r="16" spans="1:3" s="240" customFormat="1" ht="15" customHeight="1">
      <c r="A16" s="252" t="s">
        <v>122</v>
      </c>
      <c r="B16" s="252" t="s">
        <v>107</v>
      </c>
      <c r="C16" s="257">
        <v>319.9</v>
      </c>
    </row>
    <row r="17" spans="1:3" s="240" customFormat="1" ht="15" customHeight="1">
      <c r="A17" s="252" t="s">
        <v>123</v>
      </c>
      <c r="B17" s="252" t="s">
        <v>124</v>
      </c>
      <c r="C17" s="257">
        <v>29</v>
      </c>
    </row>
    <row r="18" spans="1:3" s="240" customFormat="1" ht="15" customHeight="1">
      <c r="A18" s="252" t="s">
        <v>125</v>
      </c>
      <c r="B18" s="252" t="s">
        <v>126</v>
      </c>
      <c r="C18" s="257">
        <v>12</v>
      </c>
    </row>
    <row r="19" spans="1:3" s="240" customFormat="1" ht="15" customHeight="1">
      <c r="A19" s="252" t="s">
        <v>127</v>
      </c>
      <c r="B19" s="252" t="s">
        <v>119</v>
      </c>
      <c r="C19" s="257">
        <v>47.7</v>
      </c>
    </row>
    <row r="20" spans="1:3" s="240" customFormat="1" ht="15" customHeight="1">
      <c r="A20" s="252" t="s">
        <v>128</v>
      </c>
      <c r="B20" s="252" t="s">
        <v>129</v>
      </c>
      <c r="C20" s="257">
        <v>28</v>
      </c>
    </row>
    <row r="21" spans="1:3" s="240" customFormat="1" ht="15" customHeight="1">
      <c r="A21" s="255" t="s">
        <v>130</v>
      </c>
      <c r="B21" s="255" t="s">
        <v>131</v>
      </c>
      <c r="C21" s="256">
        <f>SUM(C22:C26)</f>
        <v>24991.100000000002</v>
      </c>
    </row>
    <row r="22" spans="1:3" s="240" customFormat="1" ht="15" customHeight="1">
      <c r="A22" s="252" t="s">
        <v>132</v>
      </c>
      <c r="B22" s="252" t="s">
        <v>107</v>
      </c>
      <c r="C22" s="257">
        <v>8052.6</v>
      </c>
    </row>
    <row r="23" spans="1:3" s="240" customFormat="1" ht="15" customHeight="1">
      <c r="A23" s="252" t="s">
        <v>133</v>
      </c>
      <c r="B23" s="252" t="s">
        <v>109</v>
      </c>
      <c r="C23" s="257">
        <v>7988.3</v>
      </c>
    </row>
    <row r="24" spans="1:3" s="240" customFormat="1" ht="15" customHeight="1">
      <c r="A24" s="252" t="s">
        <v>134</v>
      </c>
      <c r="B24" s="252" t="s">
        <v>135</v>
      </c>
      <c r="C24" s="257">
        <v>1432</v>
      </c>
    </row>
    <row r="25" spans="1:3" s="240" customFormat="1" ht="15" customHeight="1">
      <c r="A25" s="252" t="s">
        <v>136</v>
      </c>
      <c r="B25" s="252" t="s">
        <v>137</v>
      </c>
      <c r="C25" s="257">
        <v>409.4</v>
      </c>
    </row>
    <row r="26" spans="1:3" s="240" customFormat="1" ht="15" customHeight="1">
      <c r="A26" s="252" t="s">
        <v>138</v>
      </c>
      <c r="B26" s="252" t="s">
        <v>119</v>
      </c>
      <c r="C26" s="257">
        <v>7108.8</v>
      </c>
    </row>
    <row r="27" spans="1:3" s="240" customFormat="1" ht="15" customHeight="1">
      <c r="A27" s="255" t="s">
        <v>139</v>
      </c>
      <c r="B27" s="255" t="s">
        <v>140</v>
      </c>
      <c r="C27" s="256">
        <f>SUM(C28:C30)</f>
        <v>2605.1000000000004</v>
      </c>
    </row>
    <row r="28" spans="1:3" s="240" customFormat="1" ht="15" customHeight="1">
      <c r="A28" s="252" t="s">
        <v>141</v>
      </c>
      <c r="B28" s="252" t="s">
        <v>107</v>
      </c>
      <c r="C28" s="257">
        <v>378.7</v>
      </c>
    </row>
    <row r="29" spans="1:3" s="240" customFormat="1" ht="15" customHeight="1">
      <c r="A29" s="252" t="s">
        <v>142</v>
      </c>
      <c r="B29" s="252" t="s">
        <v>119</v>
      </c>
      <c r="C29" s="257">
        <v>277.5</v>
      </c>
    </row>
    <row r="30" spans="1:3" s="240" customFormat="1" ht="15" customHeight="1">
      <c r="A30" s="252" t="s">
        <v>143</v>
      </c>
      <c r="B30" s="252" t="s">
        <v>144</v>
      </c>
      <c r="C30" s="257">
        <v>1948.9</v>
      </c>
    </row>
    <row r="31" spans="1:3" s="240" customFormat="1" ht="15" customHeight="1">
      <c r="A31" s="255" t="s">
        <v>145</v>
      </c>
      <c r="B31" s="255" t="s">
        <v>146</v>
      </c>
      <c r="C31" s="256">
        <f>SUM(C32:C36)</f>
        <v>464.99999999999994</v>
      </c>
    </row>
    <row r="32" spans="1:3" s="240" customFormat="1" ht="15" customHeight="1">
      <c r="A32" s="252" t="s">
        <v>147</v>
      </c>
      <c r="B32" s="252" t="s">
        <v>107</v>
      </c>
      <c r="C32" s="257">
        <v>258.4</v>
      </c>
    </row>
    <row r="33" spans="1:3" s="240" customFormat="1" ht="15" customHeight="1">
      <c r="A33" s="252" t="s">
        <v>148</v>
      </c>
      <c r="B33" s="252" t="s">
        <v>149</v>
      </c>
      <c r="C33" s="257">
        <v>40</v>
      </c>
    </row>
    <row r="34" spans="1:3" s="240" customFormat="1" ht="15" customHeight="1">
      <c r="A34" s="252" t="s">
        <v>150</v>
      </c>
      <c r="B34" s="252" t="s">
        <v>151</v>
      </c>
      <c r="C34" s="257">
        <v>45.9</v>
      </c>
    </row>
    <row r="35" spans="1:3" s="240" customFormat="1" ht="15" customHeight="1">
      <c r="A35" s="252" t="s">
        <v>152</v>
      </c>
      <c r="B35" s="252" t="s">
        <v>153</v>
      </c>
      <c r="C35" s="257">
        <v>65</v>
      </c>
    </row>
    <row r="36" spans="1:3" s="240" customFormat="1" ht="15" customHeight="1">
      <c r="A36" s="252" t="s">
        <v>154</v>
      </c>
      <c r="B36" s="252" t="s">
        <v>119</v>
      </c>
      <c r="C36" s="257">
        <v>55.7</v>
      </c>
    </row>
    <row r="37" spans="1:3" s="240" customFormat="1" ht="15" customHeight="1">
      <c r="A37" s="255" t="s">
        <v>155</v>
      </c>
      <c r="B37" s="255" t="s">
        <v>156</v>
      </c>
      <c r="C37" s="256">
        <f>SUM(C38:C40)</f>
        <v>3613.8</v>
      </c>
    </row>
    <row r="38" spans="1:3" s="240" customFormat="1" ht="15" customHeight="1">
      <c r="A38" s="252" t="s">
        <v>157</v>
      </c>
      <c r="B38" s="252" t="s">
        <v>107</v>
      </c>
      <c r="C38" s="257">
        <v>2267</v>
      </c>
    </row>
    <row r="39" spans="1:3" s="240" customFormat="1" ht="15" customHeight="1">
      <c r="A39" s="252" t="s">
        <v>158</v>
      </c>
      <c r="B39" s="252" t="s">
        <v>119</v>
      </c>
      <c r="C39" s="257">
        <v>850.8</v>
      </c>
    </row>
    <row r="40" spans="1:3" s="240" customFormat="1" ht="15" customHeight="1">
      <c r="A40" s="252" t="s">
        <v>159</v>
      </c>
      <c r="B40" s="252" t="s">
        <v>160</v>
      </c>
      <c r="C40" s="257">
        <v>496</v>
      </c>
    </row>
    <row r="41" spans="1:3" s="240" customFormat="1" ht="15" customHeight="1">
      <c r="A41" s="255" t="s">
        <v>161</v>
      </c>
      <c r="B41" s="255" t="s">
        <v>162</v>
      </c>
      <c r="C41" s="256">
        <f>SUM(C42)</f>
        <v>2353</v>
      </c>
    </row>
    <row r="42" spans="1:3" s="240" customFormat="1" ht="15" customHeight="1">
      <c r="A42" s="252" t="s">
        <v>163</v>
      </c>
      <c r="B42" s="252" t="s">
        <v>107</v>
      </c>
      <c r="C42" s="258">
        <v>2353</v>
      </c>
    </row>
    <row r="43" spans="1:3" s="240" customFormat="1" ht="15" customHeight="1">
      <c r="A43" s="255" t="s">
        <v>164</v>
      </c>
      <c r="B43" s="255" t="s">
        <v>165</v>
      </c>
      <c r="C43" s="256">
        <f>SUM(C44:C46)</f>
        <v>488.1</v>
      </c>
    </row>
    <row r="44" spans="1:3" s="240" customFormat="1" ht="15" customHeight="1">
      <c r="A44" s="252" t="s">
        <v>166</v>
      </c>
      <c r="B44" s="252" t="s">
        <v>107</v>
      </c>
      <c r="C44" s="258">
        <v>149.8</v>
      </c>
    </row>
    <row r="45" spans="1:3" s="240" customFormat="1" ht="15" customHeight="1">
      <c r="A45" s="259" t="s">
        <v>167</v>
      </c>
      <c r="B45" s="259" t="s">
        <v>168</v>
      </c>
      <c r="C45" s="258">
        <v>247</v>
      </c>
    </row>
    <row r="46" spans="1:3" s="240" customFormat="1" ht="15" customHeight="1">
      <c r="A46" s="252" t="s">
        <v>169</v>
      </c>
      <c r="B46" s="252" t="s">
        <v>119</v>
      </c>
      <c r="C46" s="258">
        <v>91.3</v>
      </c>
    </row>
    <row r="47" spans="1:3" s="240" customFormat="1" ht="15" customHeight="1">
      <c r="A47" s="255" t="s">
        <v>170</v>
      </c>
      <c r="B47" s="255" t="s">
        <v>171</v>
      </c>
      <c r="C47" s="256">
        <f>SUM(C48:C49)</f>
        <v>1394</v>
      </c>
    </row>
    <row r="48" spans="1:3" s="240" customFormat="1" ht="15" customHeight="1">
      <c r="A48" s="252" t="s">
        <v>172</v>
      </c>
      <c r="B48" s="252" t="s">
        <v>107</v>
      </c>
      <c r="C48" s="257">
        <v>1387.3</v>
      </c>
    </row>
    <row r="49" spans="1:3" s="240" customFormat="1" ht="15" customHeight="1">
      <c r="A49" s="252" t="s">
        <v>173</v>
      </c>
      <c r="B49" s="252" t="s">
        <v>119</v>
      </c>
      <c r="C49" s="257">
        <v>6.7</v>
      </c>
    </row>
    <row r="50" spans="1:3" s="240" customFormat="1" ht="15" customHeight="1">
      <c r="A50" s="255" t="s">
        <v>174</v>
      </c>
      <c r="B50" s="255" t="s">
        <v>175</v>
      </c>
      <c r="C50" s="256">
        <f>SUM(C51:C55)</f>
        <v>1949.6</v>
      </c>
    </row>
    <row r="51" spans="1:3" s="240" customFormat="1" ht="15" customHeight="1">
      <c r="A51" s="252" t="s">
        <v>176</v>
      </c>
      <c r="B51" s="252" t="s">
        <v>107</v>
      </c>
      <c r="C51" s="257">
        <v>620.4</v>
      </c>
    </row>
    <row r="52" spans="1:3" s="240" customFormat="1" ht="15" customHeight="1">
      <c r="A52" s="252" t="s">
        <v>177</v>
      </c>
      <c r="B52" s="252" t="s">
        <v>109</v>
      </c>
      <c r="C52" s="257">
        <v>292.9</v>
      </c>
    </row>
    <row r="53" spans="1:3" s="240" customFormat="1" ht="15" customHeight="1">
      <c r="A53" s="252" t="s">
        <v>178</v>
      </c>
      <c r="B53" s="252" t="s">
        <v>179</v>
      </c>
      <c r="C53" s="257">
        <v>440</v>
      </c>
    </row>
    <row r="54" spans="1:3" s="240" customFormat="1" ht="15" customHeight="1">
      <c r="A54" s="252" t="s">
        <v>180</v>
      </c>
      <c r="B54" s="252" t="s">
        <v>119</v>
      </c>
      <c r="C54" s="257">
        <v>573</v>
      </c>
    </row>
    <row r="55" spans="1:3" s="240" customFormat="1" ht="15" customHeight="1">
      <c r="A55" s="252">
        <v>2011399</v>
      </c>
      <c r="B55" s="252" t="s">
        <v>181</v>
      </c>
      <c r="C55" s="257">
        <v>23.3</v>
      </c>
    </row>
    <row r="56" spans="1:3" s="240" customFormat="1" ht="15" customHeight="1">
      <c r="A56" s="255" t="s">
        <v>182</v>
      </c>
      <c r="B56" s="255" t="s">
        <v>183</v>
      </c>
      <c r="C56" s="256">
        <f>SUM(C57:C59)</f>
        <v>213.29999999999998</v>
      </c>
    </row>
    <row r="57" spans="1:3" s="240" customFormat="1" ht="15" customHeight="1">
      <c r="A57" s="252" t="s">
        <v>184</v>
      </c>
      <c r="B57" s="252" t="s">
        <v>107</v>
      </c>
      <c r="C57" s="257">
        <v>174.6</v>
      </c>
    </row>
    <row r="58" spans="1:3" s="240" customFormat="1" ht="15" customHeight="1">
      <c r="A58" s="252" t="s">
        <v>185</v>
      </c>
      <c r="B58" s="252" t="s">
        <v>186</v>
      </c>
      <c r="C58" s="257">
        <v>16</v>
      </c>
    </row>
    <row r="59" spans="1:3" s="240" customFormat="1" ht="15" customHeight="1">
      <c r="A59" s="252" t="s">
        <v>187</v>
      </c>
      <c r="B59" s="252" t="s">
        <v>188</v>
      </c>
      <c r="C59" s="257">
        <v>22.7</v>
      </c>
    </row>
    <row r="60" spans="1:3" s="240" customFormat="1" ht="15" customHeight="1">
      <c r="A60" s="255" t="s">
        <v>189</v>
      </c>
      <c r="B60" s="255" t="s">
        <v>190</v>
      </c>
      <c r="C60" s="256">
        <f>SUM(C61:C61)</f>
        <v>42.1</v>
      </c>
    </row>
    <row r="61" spans="1:3" s="240" customFormat="1" ht="15" customHeight="1">
      <c r="A61" s="252" t="s">
        <v>191</v>
      </c>
      <c r="B61" s="252" t="s">
        <v>107</v>
      </c>
      <c r="C61" s="257">
        <v>42.1</v>
      </c>
    </row>
    <row r="62" spans="1:3" s="240" customFormat="1" ht="15" customHeight="1">
      <c r="A62" s="255" t="s">
        <v>192</v>
      </c>
      <c r="B62" s="255" t="s">
        <v>193</v>
      </c>
      <c r="C62" s="256">
        <f>SUM(C63:C65)</f>
        <v>331.7</v>
      </c>
    </row>
    <row r="63" spans="1:3" s="240" customFormat="1" ht="15" customHeight="1">
      <c r="A63" s="252" t="s">
        <v>194</v>
      </c>
      <c r="B63" s="252" t="s">
        <v>107</v>
      </c>
      <c r="C63" s="257">
        <v>181</v>
      </c>
    </row>
    <row r="64" spans="1:3" s="240" customFormat="1" ht="15" customHeight="1">
      <c r="A64" s="252" t="s">
        <v>195</v>
      </c>
      <c r="B64" s="252" t="s">
        <v>109</v>
      </c>
      <c r="C64" s="257">
        <v>110.2</v>
      </c>
    </row>
    <row r="65" spans="1:3" s="240" customFormat="1" ht="15" customHeight="1">
      <c r="A65" s="259" t="s">
        <v>196</v>
      </c>
      <c r="B65" s="259" t="s">
        <v>119</v>
      </c>
      <c r="C65" s="257">
        <v>40.5</v>
      </c>
    </row>
    <row r="66" spans="1:3" s="240" customFormat="1" ht="15" customHeight="1">
      <c r="A66" s="255" t="s">
        <v>197</v>
      </c>
      <c r="B66" s="255" t="s">
        <v>198</v>
      </c>
      <c r="C66" s="256">
        <f>SUM(C67:C69)</f>
        <v>392.40000000000003</v>
      </c>
    </row>
    <row r="67" spans="1:3" s="240" customFormat="1" ht="15" customHeight="1">
      <c r="A67" s="252" t="s">
        <v>199</v>
      </c>
      <c r="B67" s="252" t="s">
        <v>107</v>
      </c>
      <c r="C67" s="257">
        <v>76.6</v>
      </c>
    </row>
    <row r="68" spans="1:8" s="240" customFormat="1" ht="15" customHeight="1">
      <c r="A68" s="252" t="s">
        <v>200</v>
      </c>
      <c r="B68" s="252" t="s">
        <v>109</v>
      </c>
      <c r="C68" s="257">
        <v>309</v>
      </c>
      <c r="E68" s="260"/>
      <c r="F68" s="260"/>
      <c r="G68" s="260"/>
      <c r="H68" s="260"/>
    </row>
    <row r="69" spans="1:8" s="240" customFormat="1" ht="15" customHeight="1">
      <c r="A69" s="252" t="s">
        <v>201</v>
      </c>
      <c r="B69" s="252" t="s">
        <v>119</v>
      </c>
      <c r="C69" s="257">
        <v>6.8</v>
      </c>
      <c r="E69" s="260"/>
      <c r="F69" s="260"/>
      <c r="G69" s="260"/>
      <c r="H69" s="260"/>
    </row>
    <row r="70" spans="1:8" s="240" customFormat="1" ht="15" customHeight="1">
      <c r="A70" s="255" t="s">
        <v>202</v>
      </c>
      <c r="B70" s="255" t="s">
        <v>203</v>
      </c>
      <c r="C70" s="256">
        <f>SUM(C71:C73)</f>
        <v>385.4</v>
      </c>
      <c r="E70" s="260"/>
      <c r="F70" s="260"/>
      <c r="G70" s="260"/>
      <c r="H70" s="260"/>
    </row>
    <row r="71" spans="1:8" s="240" customFormat="1" ht="15" customHeight="1">
      <c r="A71" s="252" t="s">
        <v>204</v>
      </c>
      <c r="B71" s="252" t="s">
        <v>107</v>
      </c>
      <c r="C71" s="257">
        <v>221.8</v>
      </c>
      <c r="E71" s="260"/>
      <c r="F71" s="260"/>
      <c r="G71" s="260"/>
      <c r="H71" s="260"/>
    </row>
    <row r="72" spans="1:3" s="240" customFormat="1" ht="15" customHeight="1">
      <c r="A72" s="252" t="s">
        <v>205</v>
      </c>
      <c r="B72" s="252" t="s">
        <v>109</v>
      </c>
      <c r="C72" s="257">
        <v>134.1</v>
      </c>
    </row>
    <row r="73" spans="1:3" s="240" customFormat="1" ht="15" customHeight="1">
      <c r="A73" s="252" t="s">
        <v>206</v>
      </c>
      <c r="B73" s="252" t="s">
        <v>119</v>
      </c>
      <c r="C73" s="257">
        <v>29.5</v>
      </c>
    </row>
    <row r="74" spans="1:3" s="240" customFormat="1" ht="15" customHeight="1">
      <c r="A74" s="255" t="s">
        <v>207</v>
      </c>
      <c r="B74" s="255" t="s">
        <v>208</v>
      </c>
      <c r="C74" s="256">
        <f>SUM(C75:C78)</f>
        <v>710.3</v>
      </c>
    </row>
    <row r="75" spans="1:3" s="240" customFormat="1" ht="15" customHeight="1">
      <c r="A75" s="252" t="s">
        <v>209</v>
      </c>
      <c r="B75" s="252" t="s">
        <v>107</v>
      </c>
      <c r="C75" s="257">
        <v>173.6</v>
      </c>
    </row>
    <row r="76" spans="1:3" s="240" customFormat="1" ht="15" customHeight="1">
      <c r="A76" s="252" t="s">
        <v>210</v>
      </c>
      <c r="B76" s="252" t="s">
        <v>211</v>
      </c>
      <c r="C76" s="257">
        <v>104</v>
      </c>
    </row>
    <row r="77" spans="1:3" s="240" customFormat="1" ht="15" customHeight="1">
      <c r="A77" s="252" t="s">
        <v>212</v>
      </c>
      <c r="B77" s="252" t="s">
        <v>119</v>
      </c>
      <c r="C77" s="257">
        <v>281.2</v>
      </c>
    </row>
    <row r="78" spans="1:3" s="240" customFormat="1" ht="15" customHeight="1">
      <c r="A78" s="252" t="s">
        <v>213</v>
      </c>
      <c r="B78" s="252" t="s">
        <v>214</v>
      </c>
      <c r="C78" s="257">
        <v>151.5</v>
      </c>
    </row>
    <row r="79" spans="1:3" s="240" customFormat="1" ht="15" customHeight="1">
      <c r="A79" s="255" t="s">
        <v>215</v>
      </c>
      <c r="B79" s="255" t="s">
        <v>216</v>
      </c>
      <c r="C79" s="256">
        <f>SUM(C80:C83)</f>
        <v>161.1</v>
      </c>
    </row>
    <row r="80" spans="1:3" s="240" customFormat="1" ht="15" customHeight="1">
      <c r="A80" s="252" t="s">
        <v>217</v>
      </c>
      <c r="B80" s="252" t="s">
        <v>107</v>
      </c>
      <c r="C80" s="257">
        <v>94.8</v>
      </c>
    </row>
    <row r="81" spans="1:3" s="240" customFormat="1" ht="15" customHeight="1">
      <c r="A81" s="252" t="s">
        <v>218</v>
      </c>
      <c r="B81" s="252" t="s">
        <v>109</v>
      </c>
      <c r="C81" s="257">
        <v>17.2</v>
      </c>
    </row>
    <row r="82" spans="1:3" s="240" customFormat="1" ht="15" customHeight="1">
      <c r="A82" s="252" t="s">
        <v>219</v>
      </c>
      <c r="B82" s="252" t="s">
        <v>220</v>
      </c>
      <c r="C82" s="257">
        <v>4</v>
      </c>
    </row>
    <row r="83" spans="1:3" s="240" customFormat="1" ht="15" customHeight="1">
      <c r="A83" s="252" t="s">
        <v>221</v>
      </c>
      <c r="B83" s="252" t="s">
        <v>119</v>
      </c>
      <c r="C83" s="257">
        <v>45.1</v>
      </c>
    </row>
    <row r="84" spans="1:3" s="240" customFormat="1" ht="15" customHeight="1">
      <c r="A84" s="255" t="s">
        <v>222</v>
      </c>
      <c r="B84" s="255" t="s">
        <v>223</v>
      </c>
      <c r="C84" s="256">
        <f>SUM(C85:C87)</f>
        <v>695.5</v>
      </c>
    </row>
    <row r="85" spans="1:3" s="240" customFormat="1" ht="15" customHeight="1">
      <c r="A85" s="252" t="s">
        <v>224</v>
      </c>
      <c r="B85" s="252" t="s">
        <v>107</v>
      </c>
      <c r="C85" s="257">
        <v>643.1</v>
      </c>
    </row>
    <row r="86" spans="1:3" s="240" customFormat="1" ht="15" customHeight="1">
      <c r="A86" s="252" t="s">
        <v>225</v>
      </c>
      <c r="B86" s="252" t="s">
        <v>109</v>
      </c>
      <c r="C86" s="257">
        <v>0</v>
      </c>
    </row>
    <row r="87" spans="1:3" s="240" customFormat="1" ht="15" customHeight="1">
      <c r="A87" s="252" t="s">
        <v>226</v>
      </c>
      <c r="B87" s="252" t="s">
        <v>119</v>
      </c>
      <c r="C87" s="257">
        <v>52.4</v>
      </c>
    </row>
    <row r="88" spans="1:3" s="240" customFormat="1" ht="15" customHeight="1">
      <c r="A88" s="255" t="s">
        <v>227</v>
      </c>
      <c r="B88" s="255" t="s">
        <v>228</v>
      </c>
      <c r="C88" s="256">
        <f>SUM(C89:C91)</f>
        <v>123.70000000000002</v>
      </c>
    </row>
    <row r="89" spans="1:3" s="240" customFormat="1" ht="15" customHeight="1">
      <c r="A89" s="252" t="s">
        <v>229</v>
      </c>
      <c r="B89" s="252" t="s">
        <v>107</v>
      </c>
      <c r="C89" s="257">
        <v>53.6</v>
      </c>
    </row>
    <row r="90" spans="1:3" s="240" customFormat="1" ht="15" customHeight="1">
      <c r="A90" s="252">
        <v>2013702</v>
      </c>
      <c r="B90" s="252" t="s">
        <v>109</v>
      </c>
      <c r="C90" s="257">
        <v>50.2</v>
      </c>
    </row>
    <row r="91" spans="1:3" s="240" customFormat="1" ht="15" customHeight="1">
      <c r="A91" s="252">
        <v>2013750</v>
      </c>
      <c r="B91" s="252" t="s">
        <v>119</v>
      </c>
      <c r="C91" s="257">
        <v>19.9</v>
      </c>
    </row>
    <row r="92" spans="1:3" s="240" customFormat="1" ht="15" customHeight="1">
      <c r="A92" s="255" t="s">
        <v>230</v>
      </c>
      <c r="B92" s="255" t="s">
        <v>231</v>
      </c>
      <c r="C92" s="256">
        <f>SUM(C93:C96)</f>
        <v>3683</v>
      </c>
    </row>
    <row r="93" spans="1:3" s="240" customFormat="1" ht="15" customHeight="1">
      <c r="A93" s="252" t="s">
        <v>232</v>
      </c>
      <c r="B93" s="252" t="s">
        <v>107</v>
      </c>
      <c r="C93" s="257">
        <v>1430.7</v>
      </c>
    </row>
    <row r="94" spans="1:3" s="240" customFormat="1" ht="15" customHeight="1">
      <c r="A94" s="252" t="s">
        <v>233</v>
      </c>
      <c r="B94" s="252" t="s">
        <v>109</v>
      </c>
      <c r="C94" s="257">
        <v>810.7</v>
      </c>
    </row>
    <row r="95" spans="1:3" s="240" customFormat="1" ht="15" customHeight="1">
      <c r="A95" s="252" t="s">
        <v>234</v>
      </c>
      <c r="B95" s="252" t="s">
        <v>119</v>
      </c>
      <c r="C95" s="257">
        <v>931.6</v>
      </c>
    </row>
    <row r="96" spans="1:3" s="240" customFormat="1" ht="15" customHeight="1">
      <c r="A96" s="252" t="s">
        <v>235</v>
      </c>
      <c r="B96" s="252" t="s">
        <v>236</v>
      </c>
      <c r="C96" s="257">
        <v>510</v>
      </c>
    </row>
    <row r="97" spans="1:3" s="240" customFormat="1" ht="15" customHeight="1">
      <c r="A97" s="255" t="s">
        <v>237</v>
      </c>
      <c r="B97" s="255" t="s">
        <v>238</v>
      </c>
      <c r="C97" s="256">
        <f>C98</f>
        <v>33.1</v>
      </c>
    </row>
    <row r="98" spans="1:3" s="240" customFormat="1" ht="15" customHeight="1">
      <c r="A98" s="255" t="s">
        <v>239</v>
      </c>
      <c r="B98" s="255" t="s">
        <v>240</v>
      </c>
      <c r="C98" s="256">
        <f>SUM(C99)</f>
        <v>33.1</v>
      </c>
    </row>
    <row r="99" spans="1:3" s="240" customFormat="1" ht="15" customHeight="1">
      <c r="A99" s="259" t="s">
        <v>241</v>
      </c>
      <c r="B99" s="259" t="s">
        <v>242</v>
      </c>
      <c r="C99" s="257">
        <v>33.1</v>
      </c>
    </row>
    <row r="100" spans="1:3" s="240" customFormat="1" ht="15" customHeight="1">
      <c r="A100" s="255" t="s">
        <v>243</v>
      </c>
      <c r="B100" s="261" t="s">
        <v>244</v>
      </c>
      <c r="C100" s="256">
        <f>C101+C104+C110+C114+C118</f>
        <v>16838.4</v>
      </c>
    </row>
    <row r="101" spans="1:3" s="240" customFormat="1" ht="15" customHeight="1">
      <c r="A101" s="255" t="s">
        <v>245</v>
      </c>
      <c r="B101" s="255" t="s">
        <v>246</v>
      </c>
      <c r="C101" s="256">
        <f>SUM(C102:C103)</f>
        <v>310.4</v>
      </c>
    </row>
    <row r="102" spans="1:3" s="240" customFormat="1" ht="15" customHeight="1">
      <c r="A102" s="252" t="s">
        <v>247</v>
      </c>
      <c r="B102" s="252" t="s">
        <v>246</v>
      </c>
      <c r="C102" s="258">
        <v>121.7</v>
      </c>
    </row>
    <row r="103" spans="1:3" s="240" customFormat="1" ht="15" customHeight="1">
      <c r="A103" s="252" t="s">
        <v>248</v>
      </c>
      <c r="B103" s="252" t="s">
        <v>249</v>
      </c>
      <c r="C103" s="258">
        <v>188.7</v>
      </c>
    </row>
    <row r="104" spans="1:3" s="240" customFormat="1" ht="15" customHeight="1">
      <c r="A104" s="255" t="s">
        <v>250</v>
      </c>
      <c r="B104" s="255" t="s">
        <v>251</v>
      </c>
      <c r="C104" s="256">
        <f>SUM(C105:C109)</f>
        <v>12611.4</v>
      </c>
    </row>
    <row r="105" spans="1:3" s="240" customFormat="1" ht="15" customHeight="1">
      <c r="A105" s="252" t="s">
        <v>252</v>
      </c>
      <c r="B105" s="252" t="s">
        <v>107</v>
      </c>
      <c r="C105" s="257">
        <v>4162.2</v>
      </c>
    </row>
    <row r="106" spans="1:3" s="240" customFormat="1" ht="15" customHeight="1">
      <c r="A106" s="252" t="s">
        <v>253</v>
      </c>
      <c r="B106" s="252" t="s">
        <v>109</v>
      </c>
      <c r="C106" s="257">
        <v>5718.9</v>
      </c>
    </row>
    <row r="107" spans="1:3" s="240" customFormat="1" ht="15" customHeight="1">
      <c r="A107" s="252" t="s">
        <v>254</v>
      </c>
      <c r="B107" s="252" t="s">
        <v>119</v>
      </c>
      <c r="C107" s="257">
        <v>295.7</v>
      </c>
    </row>
    <row r="108" spans="1:3" s="240" customFormat="1" ht="15" customHeight="1">
      <c r="A108" s="252">
        <v>2040220</v>
      </c>
      <c r="B108" s="252" t="s">
        <v>255</v>
      </c>
      <c r="C108" s="257">
        <v>2385</v>
      </c>
    </row>
    <row r="109" spans="1:3" s="240" customFormat="1" ht="15" customHeight="1">
      <c r="A109" s="252">
        <v>2040299</v>
      </c>
      <c r="B109" s="252" t="s">
        <v>256</v>
      </c>
      <c r="C109" s="257">
        <v>49.6</v>
      </c>
    </row>
    <row r="110" spans="1:3" s="240" customFormat="1" ht="15" customHeight="1">
      <c r="A110" s="255" t="s">
        <v>257</v>
      </c>
      <c r="B110" s="255" t="s">
        <v>258</v>
      </c>
      <c r="C110" s="256">
        <f>SUM(C111:C113)</f>
        <v>1049.7</v>
      </c>
    </row>
    <row r="111" spans="1:3" s="240" customFormat="1" ht="15" customHeight="1">
      <c r="A111" s="252" t="s">
        <v>259</v>
      </c>
      <c r="B111" s="252" t="s">
        <v>107</v>
      </c>
      <c r="C111" s="257">
        <v>696</v>
      </c>
    </row>
    <row r="112" spans="1:3" s="240" customFormat="1" ht="15" customHeight="1">
      <c r="A112" s="252" t="s">
        <v>260</v>
      </c>
      <c r="B112" s="252" t="s">
        <v>109</v>
      </c>
      <c r="C112" s="257">
        <v>306.4</v>
      </c>
    </row>
    <row r="113" spans="1:3" s="240" customFormat="1" ht="15" customHeight="1">
      <c r="A113" s="252" t="s">
        <v>261</v>
      </c>
      <c r="B113" s="252" t="s">
        <v>119</v>
      </c>
      <c r="C113" s="257">
        <v>47.3</v>
      </c>
    </row>
    <row r="114" spans="1:3" s="240" customFormat="1" ht="15" customHeight="1">
      <c r="A114" s="255" t="s">
        <v>262</v>
      </c>
      <c r="B114" s="255" t="s">
        <v>263</v>
      </c>
      <c r="C114" s="256">
        <f>SUM(C115:C117)</f>
        <v>2042.6999999999998</v>
      </c>
    </row>
    <row r="115" spans="1:3" s="240" customFormat="1" ht="15" customHeight="1">
      <c r="A115" s="259" t="s">
        <v>264</v>
      </c>
      <c r="B115" s="259" t="s">
        <v>107</v>
      </c>
      <c r="C115" s="257">
        <v>1097.6</v>
      </c>
    </row>
    <row r="116" spans="1:3" s="240" customFormat="1" ht="15" customHeight="1">
      <c r="A116" s="252" t="s">
        <v>265</v>
      </c>
      <c r="B116" s="252" t="s">
        <v>109</v>
      </c>
      <c r="C116" s="257">
        <v>890.3</v>
      </c>
    </row>
    <row r="117" spans="1:3" s="240" customFormat="1" ht="15" customHeight="1">
      <c r="A117" s="252" t="s">
        <v>266</v>
      </c>
      <c r="B117" s="252" t="s">
        <v>119</v>
      </c>
      <c r="C117" s="257">
        <v>54.8</v>
      </c>
    </row>
    <row r="118" spans="1:3" s="240" customFormat="1" ht="15" customHeight="1">
      <c r="A118" s="255" t="s">
        <v>267</v>
      </c>
      <c r="B118" s="255" t="s">
        <v>268</v>
      </c>
      <c r="C118" s="256">
        <f>SUM(C119:C120)</f>
        <v>824.2</v>
      </c>
    </row>
    <row r="119" spans="1:3" s="240" customFormat="1" ht="15" customHeight="1">
      <c r="A119" s="252" t="s">
        <v>269</v>
      </c>
      <c r="B119" s="252" t="s">
        <v>107</v>
      </c>
      <c r="C119" s="257">
        <v>694.7</v>
      </c>
    </row>
    <row r="120" spans="1:3" s="240" customFormat="1" ht="15" customHeight="1">
      <c r="A120" s="252" t="s">
        <v>270</v>
      </c>
      <c r="B120" s="252" t="s">
        <v>109</v>
      </c>
      <c r="C120" s="257">
        <v>129.5</v>
      </c>
    </row>
    <row r="121" spans="1:3" s="240" customFormat="1" ht="15" customHeight="1">
      <c r="A121" s="255" t="s">
        <v>271</v>
      </c>
      <c r="B121" s="255" t="s">
        <v>71</v>
      </c>
      <c r="C121" s="256">
        <f>C122+C126+C132+C134+C136+C138+C140+C143</f>
        <v>91586.4</v>
      </c>
    </row>
    <row r="122" spans="1:3" s="240" customFormat="1" ht="15" customHeight="1">
      <c r="A122" s="255" t="s">
        <v>272</v>
      </c>
      <c r="B122" s="255" t="s">
        <v>273</v>
      </c>
      <c r="C122" s="256">
        <f>SUM(C123:C125)</f>
        <v>1377.4</v>
      </c>
    </row>
    <row r="123" spans="1:3" s="240" customFormat="1" ht="15" customHeight="1">
      <c r="A123" s="252" t="s">
        <v>274</v>
      </c>
      <c r="B123" s="252" t="s">
        <v>107</v>
      </c>
      <c r="C123" s="257">
        <v>401.5</v>
      </c>
    </row>
    <row r="124" spans="1:3" s="240" customFormat="1" ht="15" customHeight="1">
      <c r="A124" s="252" t="s">
        <v>275</v>
      </c>
      <c r="B124" s="252" t="s">
        <v>109</v>
      </c>
      <c r="C124" s="257">
        <v>27</v>
      </c>
    </row>
    <row r="125" spans="1:3" s="240" customFormat="1" ht="15" customHeight="1">
      <c r="A125" s="252" t="s">
        <v>276</v>
      </c>
      <c r="B125" s="252" t="s">
        <v>277</v>
      </c>
      <c r="C125" s="257">
        <v>948.9</v>
      </c>
    </row>
    <row r="126" spans="1:3" s="240" customFormat="1" ht="15" customHeight="1">
      <c r="A126" s="255" t="s">
        <v>278</v>
      </c>
      <c r="B126" s="255" t="s">
        <v>279</v>
      </c>
      <c r="C126" s="256">
        <f>SUM(C127:C131)</f>
        <v>83475.4</v>
      </c>
    </row>
    <row r="127" spans="1:3" s="240" customFormat="1" ht="15" customHeight="1">
      <c r="A127" s="252" t="s">
        <v>280</v>
      </c>
      <c r="B127" s="252" t="s">
        <v>281</v>
      </c>
      <c r="C127" s="257">
        <v>3890.8</v>
      </c>
    </row>
    <row r="128" spans="1:3" s="240" customFormat="1" ht="15" customHeight="1">
      <c r="A128" s="252" t="s">
        <v>282</v>
      </c>
      <c r="B128" s="252" t="s">
        <v>283</v>
      </c>
      <c r="C128" s="257">
        <v>34562</v>
      </c>
    </row>
    <row r="129" spans="1:3" s="240" customFormat="1" ht="15" customHeight="1">
      <c r="A129" s="252" t="s">
        <v>284</v>
      </c>
      <c r="B129" s="252" t="s">
        <v>285</v>
      </c>
      <c r="C129" s="257">
        <v>26761.7</v>
      </c>
    </row>
    <row r="130" spans="1:3" s="240" customFormat="1" ht="15" customHeight="1">
      <c r="A130" s="252" t="s">
        <v>286</v>
      </c>
      <c r="B130" s="252" t="s">
        <v>287</v>
      </c>
      <c r="C130" s="257">
        <v>11090.7</v>
      </c>
    </row>
    <row r="131" spans="1:3" s="240" customFormat="1" ht="15" customHeight="1">
      <c r="A131" s="252" t="s">
        <v>288</v>
      </c>
      <c r="B131" s="252" t="s">
        <v>289</v>
      </c>
      <c r="C131" s="257">
        <v>7170.2</v>
      </c>
    </row>
    <row r="132" spans="1:3" s="240" customFormat="1" ht="15" customHeight="1">
      <c r="A132" s="255" t="s">
        <v>290</v>
      </c>
      <c r="B132" s="255" t="s">
        <v>291</v>
      </c>
      <c r="C132" s="256">
        <f>SUM(C133)</f>
        <v>4289.6</v>
      </c>
    </row>
    <row r="133" spans="1:3" s="240" customFormat="1" ht="15" customHeight="1">
      <c r="A133" s="252" t="s">
        <v>292</v>
      </c>
      <c r="B133" s="252" t="s">
        <v>293</v>
      </c>
      <c r="C133" s="258">
        <v>4289.6</v>
      </c>
    </row>
    <row r="134" spans="1:3" s="240" customFormat="1" ht="15" customHeight="1">
      <c r="A134" s="261" t="s">
        <v>294</v>
      </c>
      <c r="B134" s="261" t="s">
        <v>295</v>
      </c>
      <c r="C134" s="256">
        <f>SUM(C135)</f>
        <v>52</v>
      </c>
    </row>
    <row r="135" spans="1:3" s="240" customFormat="1" ht="15" customHeight="1">
      <c r="A135" s="252" t="s">
        <v>296</v>
      </c>
      <c r="B135" s="252" t="s">
        <v>297</v>
      </c>
      <c r="C135" s="257">
        <v>52</v>
      </c>
    </row>
    <row r="136" spans="1:3" s="240" customFormat="1" ht="15" customHeight="1">
      <c r="A136" s="255" t="s">
        <v>298</v>
      </c>
      <c r="B136" s="255" t="s">
        <v>299</v>
      </c>
      <c r="C136" s="256">
        <f>SUM(C137)</f>
        <v>482.8</v>
      </c>
    </row>
    <row r="137" spans="1:3" s="240" customFormat="1" ht="15" customHeight="1">
      <c r="A137" s="252" t="s">
        <v>300</v>
      </c>
      <c r="B137" s="252" t="s">
        <v>301</v>
      </c>
      <c r="C137" s="257">
        <v>482.8</v>
      </c>
    </row>
    <row r="138" spans="1:3" s="240" customFormat="1" ht="15" customHeight="1">
      <c r="A138" s="255" t="s">
        <v>302</v>
      </c>
      <c r="B138" s="255" t="s">
        <v>303</v>
      </c>
      <c r="C138" s="256">
        <f>SUM(C139)</f>
        <v>231.2</v>
      </c>
    </row>
    <row r="139" spans="1:3" s="240" customFormat="1" ht="15" customHeight="1">
      <c r="A139" s="252" t="s">
        <v>304</v>
      </c>
      <c r="B139" s="252" t="s">
        <v>305</v>
      </c>
      <c r="C139" s="257">
        <v>231.2</v>
      </c>
    </row>
    <row r="140" spans="1:3" s="240" customFormat="1" ht="15" customHeight="1">
      <c r="A140" s="255" t="s">
        <v>306</v>
      </c>
      <c r="B140" s="255" t="s">
        <v>307</v>
      </c>
      <c r="C140" s="256">
        <f>SUM(C141:C142)</f>
        <v>597</v>
      </c>
    </row>
    <row r="141" spans="1:3" s="240" customFormat="1" ht="15" customHeight="1">
      <c r="A141" s="252" t="s">
        <v>308</v>
      </c>
      <c r="B141" s="252" t="s">
        <v>309</v>
      </c>
      <c r="C141" s="257">
        <v>489.1</v>
      </c>
    </row>
    <row r="142" spans="1:3" s="240" customFormat="1" ht="15" customHeight="1">
      <c r="A142" s="252" t="s">
        <v>310</v>
      </c>
      <c r="B142" s="252" t="s">
        <v>311</v>
      </c>
      <c r="C142" s="257">
        <v>107.9</v>
      </c>
    </row>
    <row r="143" spans="1:3" s="240" customFormat="1" ht="15" customHeight="1">
      <c r="A143" s="255" t="s">
        <v>312</v>
      </c>
      <c r="B143" s="255" t="s">
        <v>313</v>
      </c>
      <c r="C143" s="256">
        <f>SUM(C144:C147)</f>
        <v>1081</v>
      </c>
    </row>
    <row r="144" spans="1:3" s="240" customFormat="1" ht="15" customHeight="1">
      <c r="A144" s="252" t="s">
        <v>314</v>
      </c>
      <c r="B144" s="252" t="s">
        <v>315</v>
      </c>
      <c r="C144" s="257">
        <v>150</v>
      </c>
    </row>
    <row r="145" spans="1:3" s="240" customFormat="1" ht="15" customHeight="1">
      <c r="A145" s="252" t="s">
        <v>316</v>
      </c>
      <c r="B145" s="252" t="s">
        <v>317</v>
      </c>
      <c r="C145" s="257">
        <v>450</v>
      </c>
    </row>
    <row r="146" spans="1:3" s="240" customFormat="1" ht="15" customHeight="1">
      <c r="A146" s="252" t="s">
        <v>318</v>
      </c>
      <c r="B146" s="252" t="s">
        <v>319</v>
      </c>
      <c r="C146" s="257">
        <v>221</v>
      </c>
    </row>
    <row r="147" spans="1:3" s="240" customFormat="1" ht="15" customHeight="1">
      <c r="A147" s="252" t="s">
        <v>320</v>
      </c>
      <c r="B147" s="252" t="s">
        <v>321</v>
      </c>
      <c r="C147" s="257">
        <v>260</v>
      </c>
    </row>
    <row r="148" spans="1:3" s="240" customFormat="1" ht="15" customHeight="1">
      <c r="A148" s="255" t="s">
        <v>322</v>
      </c>
      <c r="B148" s="255" t="s">
        <v>72</v>
      </c>
      <c r="C148" s="256">
        <f>C149+C152+C154</f>
        <v>1170</v>
      </c>
    </row>
    <row r="149" spans="1:3" s="240" customFormat="1" ht="15" customHeight="1">
      <c r="A149" s="255" t="s">
        <v>323</v>
      </c>
      <c r="B149" s="255" t="s">
        <v>324</v>
      </c>
      <c r="C149" s="256">
        <f>SUM(C150:C151)</f>
        <v>75.6</v>
      </c>
    </row>
    <row r="150" spans="1:3" s="240" customFormat="1" ht="15" customHeight="1">
      <c r="A150" s="259">
        <v>2060101</v>
      </c>
      <c r="B150" s="259" t="s">
        <v>107</v>
      </c>
      <c r="C150" s="257">
        <v>54.6</v>
      </c>
    </row>
    <row r="151" spans="1:3" s="240" customFormat="1" ht="15" customHeight="1">
      <c r="A151" s="259" t="s">
        <v>325</v>
      </c>
      <c r="B151" s="259" t="s">
        <v>109</v>
      </c>
      <c r="C151" s="257">
        <v>21</v>
      </c>
    </row>
    <row r="152" spans="1:3" s="240" customFormat="1" ht="15" customHeight="1">
      <c r="A152" s="255">
        <v>20605</v>
      </c>
      <c r="B152" s="255" t="s">
        <v>326</v>
      </c>
      <c r="C152" s="256">
        <f>SUM(C153)</f>
        <v>1000</v>
      </c>
    </row>
    <row r="153" spans="1:3" s="240" customFormat="1" ht="15" customHeight="1">
      <c r="A153" s="259">
        <v>2060599</v>
      </c>
      <c r="B153" s="259" t="s">
        <v>327</v>
      </c>
      <c r="C153" s="257">
        <v>1000</v>
      </c>
    </row>
    <row r="154" spans="1:3" s="240" customFormat="1" ht="15" customHeight="1">
      <c r="A154" s="255" t="s">
        <v>328</v>
      </c>
      <c r="B154" s="255" t="s">
        <v>329</v>
      </c>
      <c r="C154" s="256">
        <f>SUM(C155:C156)</f>
        <v>94.4</v>
      </c>
    </row>
    <row r="155" spans="1:3" s="240" customFormat="1" ht="15" customHeight="1">
      <c r="A155" s="252" t="s">
        <v>330</v>
      </c>
      <c r="B155" s="252" t="s">
        <v>331</v>
      </c>
      <c r="C155" s="257">
        <v>73.4</v>
      </c>
    </row>
    <row r="156" spans="1:3" s="240" customFormat="1" ht="15" customHeight="1">
      <c r="A156" s="252" t="s">
        <v>332</v>
      </c>
      <c r="B156" s="252" t="s">
        <v>333</v>
      </c>
      <c r="C156" s="257">
        <v>21</v>
      </c>
    </row>
    <row r="157" spans="1:3" s="240" customFormat="1" ht="15" customHeight="1">
      <c r="A157" s="255" t="s">
        <v>334</v>
      </c>
      <c r="B157" s="255" t="s">
        <v>73</v>
      </c>
      <c r="C157" s="256">
        <f>C158+C165+C167+C171+C174</f>
        <v>2986.1</v>
      </c>
    </row>
    <row r="158" spans="1:3" s="240" customFormat="1" ht="15" customHeight="1">
      <c r="A158" s="255" t="s">
        <v>335</v>
      </c>
      <c r="B158" s="255" t="s">
        <v>336</v>
      </c>
      <c r="C158" s="256">
        <f>SUM(C159:C164)</f>
        <v>1154.1</v>
      </c>
    </row>
    <row r="159" spans="1:3" s="240" customFormat="1" ht="15" customHeight="1">
      <c r="A159" s="252" t="s">
        <v>337</v>
      </c>
      <c r="B159" s="252" t="s">
        <v>107</v>
      </c>
      <c r="C159" s="257">
        <v>377</v>
      </c>
    </row>
    <row r="160" spans="1:3" s="240" customFormat="1" ht="15" customHeight="1">
      <c r="A160" s="252" t="s">
        <v>338</v>
      </c>
      <c r="B160" s="252" t="s">
        <v>339</v>
      </c>
      <c r="C160" s="257">
        <v>65.2</v>
      </c>
    </row>
    <row r="161" spans="1:3" s="240" customFormat="1" ht="15" customHeight="1">
      <c r="A161" s="252" t="s">
        <v>340</v>
      </c>
      <c r="B161" s="252" t="s">
        <v>341</v>
      </c>
      <c r="C161" s="257">
        <v>14</v>
      </c>
    </row>
    <row r="162" spans="1:3" s="240" customFormat="1" ht="15" customHeight="1">
      <c r="A162" s="252" t="s">
        <v>342</v>
      </c>
      <c r="B162" s="252" t="s">
        <v>343</v>
      </c>
      <c r="C162" s="257">
        <v>36</v>
      </c>
    </row>
    <row r="163" spans="1:3" s="240" customFormat="1" ht="15" customHeight="1">
      <c r="A163" s="252" t="s">
        <v>344</v>
      </c>
      <c r="B163" s="252" t="s">
        <v>345</v>
      </c>
      <c r="C163" s="257">
        <v>392.8</v>
      </c>
    </row>
    <row r="164" spans="1:3" s="240" customFormat="1" ht="15" customHeight="1">
      <c r="A164" s="252" t="s">
        <v>346</v>
      </c>
      <c r="B164" s="252" t="s">
        <v>347</v>
      </c>
      <c r="C164" s="257">
        <v>269.1</v>
      </c>
    </row>
    <row r="165" spans="1:3" s="240" customFormat="1" ht="15" customHeight="1">
      <c r="A165" s="255" t="s">
        <v>348</v>
      </c>
      <c r="B165" s="255" t="s">
        <v>349</v>
      </c>
      <c r="C165" s="256">
        <f>SUM(C166:C166)</f>
        <v>8</v>
      </c>
    </row>
    <row r="166" spans="1:3" s="240" customFormat="1" ht="15" customHeight="1">
      <c r="A166" s="252" t="s">
        <v>350</v>
      </c>
      <c r="B166" s="252" t="s">
        <v>351</v>
      </c>
      <c r="C166" s="257">
        <v>8</v>
      </c>
    </row>
    <row r="167" spans="1:3" s="240" customFormat="1" ht="15" customHeight="1">
      <c r="A167" s="255" t="s">
        <v>352</v>
      </c>
      <c r="B167" s="255" t="s">
        <v>353</v>
      </c>
      <c r="C167" s="256">
        <f>SUM(C168:C170)</f>
        <v>276.8</v>
      </c>
    </row>
    <row r="168" spans="1:3" s="240" customFormat="1" ht="15" customHeight="1">
      <c r="A168" s="252" t="s">
        <v>354</v>
      </c>
      <c r="B168" s="252" t="s">
        <v>109</v>
      </c>
      <c r="C168" s="257">
        <v>26</v>
      </c>
    </row>
    <row r="169" spans="1:3" s="240" customFormat="1" ht="15" customHeight="1">
      <c r="A169" s="252" t="s">
        <v>355</v>
      </c>
      <c r="B169" s="252" t="s">
        <v>356</v>
      </c>
      <c r="C169" s="257">
        <v>199.3</v>
      </c>
    </row>
    <row r="170" spans="1:3" s="240" customFormat="1" ht="15" customHeight="1">
      <c r="A170" s="252" t="s">
        <v>357</v>
      </c>
      <c r="B170" s="252" t="s">
        <v>358</v>
      </c>
      <c r="C170" s="257">
        <v>51.5</v>
      </c>
    </row>
    <row r="171" spans="1:3" s="240" customFormat="1" ht="15" customHeight="1">
      <c r="A171" s="255" t="s">
        <v>359</v>
      </c>
      <c r="B171" s="255" t="s">
        <v>360</v>
      </c>
      <c r="C171" s="256">
        <f>SUM(C172:C173)</f>
        <v>1047.2</v>
      </c>
    </row>
    <row r="172" spans="1:3" s="240" customFormat="1" ht="15" customHeight="1">
      <c r="A172" s="252" t="s">
        <v>361</v>
      </c>
      <c r="B172" s="252" t="s">
        <v>107</v>
      </c>
      <c r="C172" s="257">
        <v>92.3</v>
      </c>
    </row>
    <row r="173" spans="1:3" s="240" customFormat="1" ht="15" customHeight="1">
      <c r="A173" s="252" t="s">
        <v>362</v>
      </c>
      <c r="B173" s="252" t="s">
        <v>363</v>
      </c>
      <c r="C173" s="257">
        <v>954.9</v>
      </c>
    </row>
    <row r="174" spans="1:3" s="240" customFormat="1" ht="15" customHeight="1">
      <c r="A174" s="255" t="s">
        <v>364</v>
      </c>
      <c r="B174" s="255" t="s">
        <v>365</v>
      </c>
      <c r="C174" s="256">
        <f>SUM(C175:C175)</f>
        <v>500</v>
      </c>
    </row>
    <row r="175" spans="1:3" s="240" customFormat="1" ht="15" customHeight="1">
      <c r="A175" s="252" t="s">
        <v>366</v>
      </c>
      <c r="B175" s="252" t="s">
        <v>367</v>
      </c>
      <c r="C175" s="257">
        <v>500</v>
      </c>
    </row>
    <row r="176" spans="1:3" s="240" customFormat="1" ht="15" customHeight="1">
      <c r="A176" s="255" t="s">
        <v>368</v>
      </c>
      <c r="B176" s="255" t="s">
        <v>74</v>
      </c>
      <c r="C176" s="256">
        <f>C177+C183+C188+C191+C200+C206+C211+C217+C215+C220+C223+C226+C229</f>
        <v>83199.70000000003</v>
      </c>
    </row>
    <row r="177" spans="1:3" s="240" customFormat="1" ht="15" customHeight="1">
      <c r="A177" s="255" t="s">
        <v>369</v>
      </c>
      <c r="B177" s="255" t="s">
        <v>370</v>
      </c>
      <c r="C177" s="256">
        <f>SUM(C178:C182)</f>
        <v>39396.2</v>
      </c>
    </row>
    <row r="178" spans="1:3" s="240" customFormat="1" ht="15" customHeight="1">
      <c r="A178" s="252" t="s">
        <v>371</v>
      </c>
      <c r="B178" s="252" t="s">
        <v>107</v>
      </c>
      <c r="C178" s="257">
        <v>396.2</v>
      </c>
    </row>
    <row r="179" spans="1:3" s="240" customFormat="1" ht="15" customHeight="1">
      <c r="A179" s="252" t="s">
        <v>372</v>
      </c>
      <c r="B179" s="252" t="s">
        <v>373</v>
      </c>
      <c r="C179" s="257">
        <v>37929.1</v>
      </c>
    </row>
    <row r="180" spans="1:3" s="240" customFormat="1" ht="15" customHeight="1">
      <c r="A180" s="252" t="s">
        <v>374</v>
      </c>
      <c r="B180" s="252" t="s">
        <v>375</v>
      </c>
      <c r="C180" s="257">
        <v>13.1</v>
      </c>
    </row>
    <row r="181" spans="1:3" s="240" customFormat="1" ht="15" customHeight="1">
      <c r="A181" s="252" t="s">
        <v>376</v>
      </c>
      <c r="B181" s="252" t="s">
        <v>119</v>
      </c>
      <c r="C181" s="257">
        <v>225.9</v>
      </c>
    </row>
    <row r="182" spans="1:3" s="240" customFormat="1" ht="15" customHeight="1">
      <c r="A182" s="252" t="s">
        <v>377</v>
      </c>
      <c r="B182" s="252" t="s">
        <v>378</v>
      </c>
      <c r="C182" s="257">
        <v>831.9</v>
      </c>
    </row>
    <row r="183" spans="1:3" s="240" customFormat="1" ht="15" customHeight="1">
      <c r="A183" s="255" t="s">
        <v>379</v>
      </c>
      <c r="B183" s="255" t="s">
        <v>380</v>
      </c>
      <c r="C183" s="256">
        <f>SUM(C184:C187)</f>
        <v>3057.3</v>
      </c>
    </row>
    <row r="184" spans="1:3" s="240" customFormat="1" ht="15" customHeight="1">
      <c r="A184" s="252" t="s">
        <v>381</v>
      </c>
      <c r="B184" s="252" t="s">
        <v>107</v>
      </c>
      <c r="C184" s="257">
        <v>355.1</v>
      </c>
    </row>
    <row r="185" spans="1:3" s="240" customFormat="1" ht="15" customHeight="1">
      <c r="A185" s="252" t="s">
        <v>382</v>
      </c>
      <c r="B185" s="252" t="s">
        <v>383</v>
      </c>
      <c r="C185" s="257">
        <v>17.5</v>
      </c>
    </row>
    <row r="186" spans="1:3" s="240" customFormat="1" ht="15" customHeight="1">
      <c r="A186" s="252" t="s">
        <v>384</v>
      </c>
      <c r="B186" s="252" t="s">
        <v>385</v>
      </c>
      <c r="C186" s="257">
        <v>1934</v>
      </c>
    </row>
    <row r="187" spans="1:3" s="240" customFormat="1" ht="15" customHeight="1">
      <c r="A187" s="252" t="s">
        <v>386</v>
      </c>
      <c r="B187" s="252" t="s">
        <v>387</v>
      </c>
      <c r="C187" s="257">
        <v>750.7</v>
      </c>
    </row>
    <row r="188" spans="1:3" s="240" customFormat="1" ht="15" customHeight="1">
      <c r="A188" s="255" t="s">
        <v>388</v>
      </c>
      <c r="B188" s="255" t="s">
        <v>389</v>
      </c>
      <c r="C188" s="256">
        <f>SUM(C189:C190)</f>
        <v>21963.9</v>
      </c>
    </row>
    <row r="189" spans="1:3" s="240" customFormat="1" ht="15" customHeight="1">
      <c r="A189" s="252" t="s">
        <v>390</v>
      </c>
      <c r="B189" s="252" t="s">
        <v>391</v>
      </c>
      <c r="C189" s="257">
        <v>15584.7</v>
      </c>
    </row>
    <row r="190" spans="1:3" s="240" customFormat="1" ht="15" customHeight="1">
      <c r="A190" s="252" t="s">
        <v>392</v>
      </c>
      <c r="B190" s="252" t="s">
        <v>393</v>
      </c>
      <c r="C190" s="257">
        <v>6379.2</v>
      </c>
    </row>
    <row r="191" spans="1:3" s="240" customFormat="1" ht="15" customHeight="1">
      <c r="A191" s="255" t="s">
        <v>394</v>
      </c>
      <c r="B191" s="255" t="s">
        <v>395</v>
      </c>
      <c r="C191" s="256">
        <f>SUM(C192:C199)</f>
        <v>6943.7</v>
      </c>
    </row>
    <row r="192" spans="1:3" s="240" customFormat="1" ht="15" customHeight="1">
      <c r="A192" s="252" t="s">
        <v>396</v>
      </c>
      <c r="B192" s="252" t="s">
        <v>397</v>
      </c>
      <c r="C192" s="257">
        <v>863</v>
      </c>
    </row>
    <row r="193" spans="1:3" s="240" customFormat="1" ht="15" customHeight="1">
      <c r="A193" s="252" t="s">
        <v>398</v>
      </c>
      <c r="B193" s="252" t="s">
        <v>399</v>
      </c>
      <c r="C193" s="257">
        <v>1213</v>
      </c>
    </row>
    <row r="194" spans="1:3" s="240" customFormat="1" ht="15" customHeight="1">
      <c r="A194" s="252" t="s">
        <v>400</v>
      </c>
      <c r="B194" s="252" t="s">
        <v>401</v>
      </c>
      <c r="C194" s="257">
        <v>2000</v>
      </c>
    </row>
    <row r="195" spans="1:3" s="240" customFormat="1" ht="15" customHeight="1">
      <c r="A195" s="252" t="s">
        <v>402</v>
      </c>
      <c r="B195" s="252" t="s">
        <v>403</v>
      </c>
      <c r="C195" s="257">
        <v>630</v>
      </c>
    </row>
    <row r="196" spans="1:3" s="240" customFormat="1" ht="15" customHeight="1">
      <c r="A196" s="252">
        <v>2080806</v>
      </c>
      <c r="B196" s="252" t="s">
        <v>404</v>
      </c>
      <c r="C196" s="257">
        <v>2000</v>
      </c>
    </row>
    <row r="197" spans="1:3" s="240" customFormat="1" ht="15" customHeight="1">
      <c r="A197" s="252">
        <v>2080807</v>
      </c>
      <c r="B197" s="252" t="s">
        <v>405</v>
      </c>
      <c r="C197" s="257">
        <v>80.7</v>
      </c>
    </row>
    <row r="198" spans="1:3" s="240" customFormat="1" ht="15" customHeight="1">
      <c r="A198" s="252">
        <v>2080808</v>
      </c>
      <c r="B198" s="252" t="s">
        <v>406</v>
      </c>
      <c r="C198" s="257">
        <v>6</v>
      </c>
    </row>
    <row r="199" spans="1:3" s="240" customFormat="1" ht="15" customHeight="1">
      <c r="A199" s="259" t="s">
        <v>407</v>
      </c>
      <c r="B199" s="259" t="s">
        <v>408</v>
      </c>
      <c r="C199" s="257">
        <v>151</v>
      </c>
    </row>
    <row r="200" spans="1:3" s="240" customFormat="1" ht="15" customHeight="1">
      <c r="A200" s="255" t="s">
        <v>409</v>
      </c>
      <c r="B200" s="255" t="s">
        <v>410</v>
      </c>
      <c r="C200" s="256">
        <f>SUM(C201:C205)</f>
        <v>3414.3</v>
      </c>
    </row>
    <row r="201" spans="1:3" s="240" customFormat="1" ht="15" customHeight="1">
      <c r="A201" s="252" t="s">
        <v>411</v>
      </c>
      <c r="B201" s="259" t="s">
        <v>412</v>
      </c>
      <c r="C201" s="257">
        <v>3009.3</v>
      </c>
    </row>
    <row r="202" spans="1:3" s="240" customFormat="1" ht="15" customHeight="1">
      <c r="A202" s="252" t="s">
        <v>413</v>
      </c>
      <c r="B202" s="252" t="s">
        <v>414</v>
      </c>
      <c r="C202" s="257">
        <v>259</v>
      </c>
    </row>
    <row r="203" spans="1:3" s="240" customFormat="1" ht="15" customHeight="1">
      <c r="A203" s="252" t="s">
        <v>415</v>
      </c>
      <c r="B203" s="252" t="s">
        <v>416</v>
      </c>
      <c r="C203" s="257">
        <v>46.3</v>
      </c>
    </row>
    <row r="204" spans="1:3" s="240" customFormat="1" ht="15" customHeight="1">
      <c r="A204" s="252">
        <v>2080904</v>
      </c>
      <c r="B204" s="252" t="s">
        <v>417</v>
      </c>
      <c r="C204" s="257">
        <v>34</v>
      </c>
    </row>
    <row r="205" spans="1:3" s="240" customFormat="1" ht="15" customHeight="1">
      <c r="A205" s="252" t="s">
        <v>418</v>
      </c>
      <c r="B205" s="252" t="s">
        <v>419</v>
      </c>
      <c r="C205" s="257">
        <v>65.7</v>
      </c>
    </row>
    <row r="206" spans="1:3" s="240" customFormat="1" ht="15" customHeight="1">
      <c r="A206" s="255" t="s">
        <v>420</v>
      </c>
      <c r="B206" s="255" t="s">
        <v>421</v>
      </c>
      <c r="C206" s="256">
        <f>SUM(C207:C210)</f>
        <v>1343</v>
      </c>
    </row>
    <row r="207" spans="1:3" s="240" customFormat="1" ht="15" customHeight="1">
      <c r="A207" s="252" t="s">
        <v>422</v>
      </c>
      <c r="B207" s="252" t="s">
        <v>423</v>
      </c>
      <c r="C207" s="257">
        <v>111.5</v>
      </c>
    </row>
    <row r="208" spans="1:3" s="240" customFormat="1" ht="15" customHeight="1">
      <c r="A208" s="252" t="s">
        <v>424</v>
      </c>
      <c r="B208" s="252" t="s">
        <v>425</v>
      </c>
      <c r="C208" s="257">
        <v>913</v>
      </c>
    </row>
    <row r="209" spans="1:3" s="240" customFormat="1" ht="15" customHeight="1">
      <c r="A209" s="252" t="s">
        <v>426</v>
      </c>
      <c r="B209" s="252" t="s">
        <v>427</v>
      </c>
      <c r="C209" s="257">
        <v>13.8</v>
      </c>
    </row>
    <row r="210" spans="1:3" s="240" customFormat="1" ht="15" customHeight="1">
      <c r="A210" s="252" t="s">
        <v>428</v>
      </c>
      <c r="B210" s="252" t="s">
        <v>429</v>
      </c>
      <c r="C210" s="257">
        <v>304.7</v>
      </c>
    </row>
    <row r="211" spans="1:256" s="240" customFormat="1" ht="14.25">
      <c r="A211" s="255" t="s">
        <v>430</v>
      </c>
      <c r="B211" s="255" t="s">
        <v>431</v>
      </c>
      <c r="C211" s="256">
        <f>SUM(C212:C214)</f>
        <v>590.9</v>
      </c>
      <c r="HU211" s="50"/>
      <c r="HV211" s="50"/>
      <c r="HW211" s="50"/>
      <c r="HX211" s="50"/>
      <c r="HY211" s="50"/>
      <c r="HZ211" s="50"/>
      <c r="IA211" s="50"/>
      <c r="IB211" s="50"/>
      <c r="IC211" s="50"/>
      <c r="ID211" s="50"/>
      <c r="IE211" s="50"/>
      <c r="IF211" s="50"/>
      <c r="IG211" s="50"/>
      <c r="IH211" s="50"/>
      <c r="II211" s="50"/>
      <c r="IJ211" s="50"/>
      <c r="IK211" s="50"/>
      <c r="IL211" s="50"/>
      <c r="IM211" s="50"/>
      <c r="IN211" s="50"/>
      <c r="IO211" s="50"/>
      <c r="IP211" s="50"/>
      <c r="IQ211" s="50"/>
      <c r="IR211" s="50"/>
      <c r="IS211" s="50"/>
      <c r="IT211" s="50"/>
      <c r="IU211" s="50"/>
      <c r="IV211" s="50"/>
    </row>
    <row r="212" spans="1:256" s="240" customFormat="1" ht="14.25">
      <c r="A212" s="262" t="s">
        <v>432</v>
      </c>
      <c r="B212" s="263" t="s">
        <v>107</v>
      </c>
      <c r="C212" s="257">
        <v>113.1</v>
      </c>
      <c r="HU212" s="50"/>
      <c r="HV212" s="50"/>
      <c r="HW212" s="50"/>
      <c r="HX212" s="50"/>
      <c r="HY212" s="50"/>
      <c r="HZ212" s="50"/>
      <c r="IA212" s="50"/>
      <c r="IB212" s="50"/>
      <c r="IC212" s="50"/>
      <c r="ID212" s="50"/>
      <c r="IE212" s="50"/>
      <c r="IF212" s="50"/>
      <c r="IG212" s="50"/>
      <c r="IH212" s="50"/>
      <c r="II212" s="50"/>
      <c r="IJ212" s="50"/>
      <c r="IK212" s="50"/>
      <c r="IL212" s="50"/>
      <c r="IM212" s="50"/>
      <c r="IN212" s="50"/>
      <c r="IO212" s="50"/>
      <c r="IP212" s="50"/>
      <c r="IQ212" s="50"/>
      <c r="IR212" s="50"/>
      <c r="IS212" s="50"/>
      <c r="IT212" s="50"/>
      <c r="IU212" s="50"/>
      <c r="IV212" s="50"/>
    </row>
    <row r="213" spans="1:256" s="240" customFormat="1" ht="14.25">
      <c r="A213" s="262" t="s">
        <v>433</v>
      </c>
      <c r="B213" s="263" t="s">
        <v>434</v>
      </c>
      <c r="C213" s="257">
        <v>393.2</v>
      </c>
      <c r="HU213" s="50"/>
      <c r="HV213" s="50"/>
      <c r="HW213" s="50"/>
      <c r="HX213" s="50"/>
      <c r="HY213" s="50"/>
      <c r="HZ213" s="50"/>
      <c r="IA213" s="50"/>
      <c r="IB213" s="50"/>
      <c r="IC213" s="50"/>
      <c r="ID213" s="50"/>
      <c r="IE213" s="50"/>
      <c r="IF213" s="50"/>
      <c r="IG213" s="50"/>
      <c r="IH213" s="50"/>
      <c r="II213" s="50"/>
      <c r="IJ213" s="50"/>
      <c r="IK213" s="50"/>
      <c r="IL213" s="50"/>
      <c r="IM213" s="50"/>
      <c r="IN213" s="50"/>
      <c r="IO213" s="50"/>
      <c r="IP213" s="50"/>
      <c r="IQ213" s="50"/>
      <c r="IR213" s="50"/>
      <c r="IS213" s="50"/>
      <c r="IT213" s="50"/>
      <c r="IU213" s="50"/>
      <c r="IV213" s="50"/>
    </row>
    <row r="214" spans="1:256" s="240" customFormat="1" ht="14.25">
      <c r="A214" s="262" t="s">
        <v>435</v>
      </c>
      <c r="B214" s="263" t="s">
        <v>436</v>
      </c>
      <c r="C214" s="257">
        <v>84.6</v>
      </c>
      <c r="HU214" s="50"/>
      <c r="HV214" s="50"/>
      <c r="HW214" s="50"/>
      <c r="HX214" s="50"/>
      <c r="HY214" s="50"/>
      <c r="HZ214" s="50"/>
      <c r="IA214" s="50"/>
      <c r="IB214" s="50"/>
      <c r="IC214" s="50"/>
      <c r="ID214" s="50"/>
      <c r="IE214" s="50"/>
      <c r="IF214" s="50"/>
      <c r="IG214" s="50"/>
      <c r="IH214" s="50"/>
      <c r="II214" s="50"/>
      <c r="IJ214" s="50"/>
      <c r="IK214" s="50"/>
      <c r="IL214" s="50"/>
      <c r="IM214" s="50"/>
      <c r="IN214" s="50"/>
      <c r="IO214" s="50"/>
      <c r="IP214" s="50"/>
      <c r="IQ214" s="50"/>
      <c r="IR214" s="50"/>
      <c r="IS214" s="50"/>
      <c r="IT214" s="50"/>
      <c r="IU214" s="50"/>
      <c r="IV214" s="50"/>
    </row>
    <row r="215" spans="1:256" s="240" customFormat="1" ht="14.25">
      <c r="A215" s="264" t="s">
        <v>437</v>
      </c>
      <c r="B215" s="265" t="s">
        <v>438</v>
      </c>
      <c r="C215" s="256">
        <f>SUM(C216)</f>
        <v>37.1</v>
      </c>
      <c r="HU215" s="50"/>
      <c r="HV215" s="50"/>
      <c r="HW215" s="50"/>
      <c r="HX215" s="50"/>
      <c r="HY215" s="50"/>
      <c r="HZ215" s="50"/>
      <c r="IA215" s="50"/>
      <c r="IB215" s="50"/>
      <c r="IC215" s="50"/>
      <c r="ID215" s="50"/>
      <c r="IE215" s="50"/>
      <c r="IF215" s="50"/>
      <c r="IG215" s="50"/>
      <c r="IH215" s="50"/>
      <c r="II215" s="50"/>
      <c r="IJ215" s="50"/>
      <c r="IK215" s="50"/>
      <c r="IL215" s="50"/>
      <c r="IM215" s="50"/>
      <c r="IN215" s="50"/>
      <c r="IO215" s="50"/>
      <c r="IP215" s="50"/>
      <c r="IQ215" s="50"/>
      <c r="IR215" s="50"/>
      <c r="IS215" s="50"/>
      <c r="IT215" s="50"/>
      <c r="IU215" s="50"/>
      <c r="IV215" s="50"/>
    </row>
    <row r="216" spans="1:256" s="240" customFormat="1" ht="14.25">
      <c r="A216" s="262" t="s">
        <v>439</v>
      </c>
      <c r="B216" s="263" t="s">
        <v>107</v>
      </c>
      <c r="C216" s="257">
        <v>37.1</v>
      </c>
      <c r="HU216" s="50"/>
      <c r="HV216" s="50"/>
      <c r="HW216" s="50"/>
      <c r="HX216" s="50"/>
      <c r="HY216" s="50"/>
      <c r="HZ216" s="50"/>
      <c r="IA216" s="50"/>
      <c r="IB216" s="50"/>
      <c r="IC216" s="50"/>
      <c r="ID216" s="50"/>
      <c r="IE216" s="50"/>
      <c r="IF216" s="50"/>
      <c r="IG216" s="50"/>
      <c r="IH216" s="50"/>
      <c r="II216" s="50"/>
      <c r="IJ216" s="50"/>
      <c r="IK216" s="50"/>
      <c r="IL216" s="50"/>
      <c r="IM216" s="50"/>
      <c r="IN216" s="50"/>
      <c r="IO216" s="50"/>
      <c r="IP216" s="50"/>
      <c r="IQ216" s="50"/>
      <c r="IR216" s="50"/>
      <c r="IS216" s="50"/>
      <c r="IT216" s="50"/>
      <c r="IU216" s="50"/>
      <c r="IV216" s="50"/>
    </row>
    <row r="217" spans="1:256" s="240" customFormat="1" ht="14.25">
      <c r="A217" s="264" t="s">
        <v>440</v>
      </c>
      <c r="B217" s="265" t="s">
        <v>441</v>
      </c>
      <c r="C217" s="256">
        <f>SUM(C218:C219)</f>
        <v>3098</v>
      </c>
      <c r="HU217" s="50"/>
      <c r="HV217" s="50"/>
      <c r="HW217" s="50"/>
      <c r="HX217" s="50"/>
      <c r="HY217" s="50"/>
      <c r="HZ217" s="50"/>
      <c r="IA217" s="50"/>
      <c r="IB217" s="50"/>
      <c r="IC217" s="50"/>
      <c r="ID217" s="50"/>
      <c r="IE217" s="50"/>
      <c r="IF217" s="50"/>
      <c r="IG217" s="50"/>
      <c r="IH217" s="50"/>
      <c r="II217" s="50"/>
      <c r="IJ217" s="50"/>
      <c r="IK217" s="50"/>
      <c r="IL217" s="50"/>
      <c r="IM217" s="50"/>
      <c r="IN217" s="50"/>
      <c r="IO217" s="50"/>
      <c r="IP217" s="50"/>
      <c r="IQ217" s="50"/>
      <c r="IR217" s="50"/>
      <c r="IS217" s="50"/>
      <c r="IT217" s="50"/>
      <c r="IU217" s="50"/>
      <c r="IV217" s="50"/>
    </row>
    <row r="218" spans="1:256" s="240" customFormat="1" ht="14.25">
      <c r="A218" s="262" t="s">
        <v>442</v>
      </c>
      <c r="B218" s="263" t="s">
        <v>443</v>
      </c>
      <c r="C218" s="257">
        <v>168</v>
      </c>
      <c r="HU218" s="50"/>
      <c r="HV218" s="50"/>
      <c r="HW218" s="50"/>
      <c r="HX218" s="50"/>
      <c r="HY218" s="50"/>
      <c r="HZ218" s="50"/>
      <c r="IA218" s="50"/>
      <c r="IB218" s="50"/>
      <c r="IC218" s="50"/>
      <c r="ID218" s="50"/>
      <c r="IE218" s="50"/>
      <c r="IF218" s="50"/>
      <c r="IG218" s="50"/>
      <c r="IH218" s="50"/>
      <c r="II218" s="50"/>
      <c r="IJ218" s="50"/>
      <c r="IK218" s="50"/>
      <c r="IL218" s="50"/>
      <c r="IM218" s="50"/>
      <c r="IN218" s="50"/>
      <c r="IO218" s="50"/>
      <c r="IP218" s="50"/>
      <c r="IQ218" s="50"/>
      <c r="IR218" s="50"/>
      <c r="IS218" s="50"/>
      <c r="IT218" s="50"/>
      <c r="IU218" s="50"/>
      <c r="IV218" s="50"/>
    </row>
    <row r="219" spans="1:256" s="240" customFormat="1" ht="14.25">
      <c r="A219" s="262" t="s">
        <v>444</v>
      </c>
      <c r="B219" s="263" t="s">
        <v>445</v>
      </c>
      <c r="C219" s="257">
        <v>2930</v>
      </c>
      <c r="HU219" s="50"/>
      <c r="HV219" s="50"/>
      <c r="HW219" s="50"/>
      <c r="HX219" s="50"/>
      <c r="HY219" s="50"/>
      <c r="HZ219" s="50"/>
      <c r="IA219" s="50"/>
      <c r="IB219" s="50"/>
      <c r="IC219" s="50"/>
      <c r="ID219" s="50"/>
      <c r="IE219" s="50"/>
      <c r="IF219" s="50"/>
      <c r="IG219" s="50"/>
      <c r="IH219" s="50"/>
      <c r="II219" s="50"/>
      <c r="IJ219" s="50"/>
      <c r="IK219" s="50"/>
      <c r="IL219" s="50"/>
      <c r="IM219" s="50"/>
      <c r="IN219" s="50"/>
      <c r="IO219" s="50"/>
      <c r="IP219" s="50"/>
      <c r="IQ219" s="50"/>
      <c r="IR219" s="50"/>
      <c r="IS219" s="50"/>
      <c r="IT219" s="50"/>
      <c r="IU219" s="50"/>
      <c r="IV219" s="50"/>
    </row>
    <row r="220" spans="1:256" s="240" customFormat="1" ht="14.25">
      <c r="A220" s="264">
        <v>20820</v>
      </c>
      <c r="B220" s="264" t="s">
        <v>446</v>
      </c>
      <c r="C220" s="266" t="s">
        <v>447</v>
      </c>
      <c r="HU220" s="50"/>
      <c r="HV220" s="50"/>
      <c r="HW220" s="50"/>
      <c r="HX220" s="50"/>
      <c r="HY220" s="50"/>
      <c r="HZ220" s="50"/>
      <c r="IA220" s="50"/>
      <c r="IB220" s="50"/>
      <c r="IC220" s="50"/>
      <c r="ID220" s="50"/>
      <c r="IE220" s="50"/>
      <c r="IF220" s="50"/>
      <c r="IG220" s="50"/>
      <c r="IH220" s="50"/>
      <c r="II220" s="50"/>
      <c r="IJ220" s="50"/>
      <c r="IK220" s="50"/>
      <c r="IL220" s="50"/>
      <c r="IM220" s="50"/>
      <c r="IN220" s="50"/>
      <c r="IO220" s="50"/>
      <c r="IP220" s="50"/>
      <c r="IQ220" s="50"/>
      <c r="IR220" s="50"/>
      <c r="IS220" s="50"/>
      <c r="IT220" s="50"/>
      <c r="IU220" s="50"/>
      <c r="IV220" s="50"/>
    </row>
    <row r="221" spans="1:256" s="240" customFormat="1" ht="14.25">
      <c r="A221" s="262">
        <v>2082001</v>
      </c>
      <c r="B221" s="263" t="s">
        <v>446</v>
      </c>
      <c r="C221" s="257">
        <v>30</v>
      </c>
      <c r="HU221" s="50"/>
      <c r="HV221" s="50"/>
      <c r="HW221" s="50"/>
      <c r="HX221" s="50"/>
      <c r="HY221" s="50"/>
      <c r="HZ221" s="50"/>
      <c r="IA221" s="50"/>
      <c r="IB221" s="50"/>
      <c r="IC221" s="50"/>
      <c r="ID221" s="50"/>
      <c r="IE221" s="50"/>
      <c r="IF221" s="50"/>
      <c r="IG221" s="50"/>
      <c r="IH221" s="50"/>
      <c r="II221" s="50"/>
      <c r="IJ221" s="50"/>
      <c r="IK221" s="50"/>
      <c r="IL221" s="50"/>
      <c r="IM221" s="50"/>
      <c r="IN221" s="50"/>
      <c r="IO221" s="50"/>
      <c r="IP221" s="50"/>
      <c r="IQ221" s="50"/>
      <c r="IR221" s="50"/>
      <c r="IS221" s="50"/>
      <c r="IT221" s="50"/>
      <c r="IU221" s="50"/>
      <c r="IV221" s="50"/>
    </row>
    <row r="222" spans="1:256" s="240" customFormat="1" ht="14.25">
      <c r="A222" s="262">
        <v>2082002</v>
      </c>
      <c r="B222" s="263" t="s">
        <v>448</v>
      </c>
      <c r="C222" s="257">
        <v>21.1</v>
      </c>
      <c r="HU222" s="50"/>
      <c r="HV222" s="50"/>
      <c r="HW222" s="50"/>
      <c r="HX222" s="50"/>
      <c r="HY222" s="50"/>
      <c r="HZ222" s="50"/>
      <c r="IA222" s="50"/>
      <c r="IB222" s="50"/>
      <c r="IC222" s="50"/>
      <c r="ID222" s="50"/>
      <c r="IE222" s="50"/>
      <c r="IF222" s="50"/>
      <c r="IG222" s="50"/>
      <c r="IH222" s="50"/>
      <c r="II222" s="50"/>
      <c r="IJ222" s="50"/>
      <c r="IK222" s="50"/>
      <c r="IL222" s="50"/>
      <c r="IM222" s="50"/>
      <c r="IN222" s="50"/>
      <c r="IO222" s="50"/>
      <c r="IP222" s="50"/>
      <c r="IQ222" s="50"/>
      <c r="IR222" s="50"/>
      <c r="IS222" s="50"/>
      <c r="IT222" s="50"/>
      <c r="IU222" s="50"/>
      <c r="IV222" s="50"/>
    </row>
    <row r="223" spans="1:256" s="240" customFormat="1" ht="14.25">
      <c r="A223" s="264" t="s">
        <v>449</v>
      </c>
      <c r="B223" s="265" t="s">
        <v>450</v>
      </c>
      <c r="C223" s="256">
        <f>SUM(C224:C225)</f>
        <v>2163.1000000000004</v>
      </c>
      <c r="HU223" s="50"/>
      <c r="HV223" s="50"/>
      <c r="HW223" s="50"/>
      <c r="HX223" s="50"/>
      <c r="HY223" s="50"/>
      <c r="HZ223" s="50"/>
      <c r="IA223" s="50"/>
      <c r="IB223" s="50"/>
      <c r="IC223" s="50"/>
      <c r="ID223" s="50"/>
      <c r="IE223" s="50"/>
      <c r="IF223" s="50"/>
      <c r="IG223" s="50"/>
      <c r="IH223" s="50"/>
      <c r="II223" s="50"/>
      <c r="IJ223" s="50"/>
      <c r="IK223" s="50"/>
      <c r="IL223" s="50"/>
      <c r="IM223" s="50"/>
      <c r="IN223" s="50"/>
      <c r="IO223" s="50"/>
      <c r="IP223" s="50"/>
      <c r="IQ223" s="50"/>
      <c r="IR223" s="50"/>
      <c r="IS223" s="50"/>
      <c r="IT223" s="50"/>
      <c r="IU223" s="50"/>
      <c r="IV223" s="50"/>
    </row>
    <row r="224" spans="1:256" s="240" customFormat="1" ht="14.25">
      <c r="A224" s="262" t="s">
        <v>451</v>
      </c>
      <c r="B224" s="263" t="s">
        <v>452</v>
      </c>
      <c r="C224" s="257">
        <v>24.8</v>
      </c>
      <c r="HU224" s="50"/>
      <c r="HV224" s="50"/>
      <c r="HW224" s="50"/>
      <c r="HX224" s="50"/>
      <c r="HY224" s="50"/>
      <c r="HZ224" s="50"/>
      <c r="IA224" s="50"/>
      <c r="IB224" s="50"/>
      <c r="IC224" s="50"/>
      <c r="ID224" s="50"/>
      <c r="IE224" s="50"/>
      <c r="IF224" s="50"/>
      <c r="IG224" s="50"/>
      <c r="IH224" s="50"/>
      <c r="II224" s="50"/>
      <c r="IJ224" s="50"/>
      <c r="IK224" s="50"/>
      <c r="IL224" s="50"/>
      <c r="IM224" s="50"/>
      <c r="IN224" s="50"/>
      <c r="IO224" s="50"/>
      <c r="IP224" s="50"/>
      <c r="IQ224" s="50"/>
      <c r="IR224" s="50"/>
      <c r="IS224" s="50"/>
      <c r="IT224" s="50"/>
      <c r="IU224" s="50"/>
      <c r="IV224" s="50"/>
    </row>
    <row r="225" spans="1:256" s="240" customFormat="1" ht="14.25">
      <c r="A225" s="262" t="s">
        <v>453</v>
      </c>
      <c r="B225" s="263" t="s">
        <v>454</v>
      </c>
      <c r="C225" s="257">
        <v>2138.3</v>
      </c>
      <c r="HU225" s="50"/>
      <c r="HV225" s="50"/>
      <c r="HW225" s="50"/>
      <c r="HX225" s="50"/>
      <c r="HY225" s="50"/>
      <c r="HZ225" s="50"/>
      <c r="IA225" s="50"/>
      <c r="IB225" s="50"/>
      <c r="IC225" s="50"/>
      <c r="ID225" s="50"/>
      <c r="IE225" s="50"/>
      <c r="IF225" s="50"/>
      <c r="IG225" s="50"/>
      <c r="IH225" s="50"/>
      <c r="II225" s="50"/>
      <c r="IJ225" s="50"/>
      <c r="IK225" s="50"/>
      <c r="IL225" s="50"/>
      <c r="IM225" s="50"/>
      <c r="IN225" s="50"/>
      <c r="IO225" s="50"/>
      <c r="IP225" s="50"/>
      <c r="IQ225" s="50"/>
      <c r="IR225" s="50"/>
      <c r="IS225" s="50"/>
      <c r="IT225" s="50"/>
      <c r="IU225" s="50"/>
      <c r="IV225" s="50"/>
    </row>
    <row r="226" spans="1:256" s="240" customFormat="1" ht="14.25">
      <c r="A226" s="264" t="s">
        <v>455</v>
      </c>
      <c r="B226" s="265" t="s">
        <v>456</v>
      </c>
      <c r="C226" s="256">
        <f>SUM(C227:C228)</f>
        <v>486</v>
      </c>
      <c r="HU226" s="50"/>
      <c r="HV226" s="50"/>
      <c r="HW226" s="50"/>
      <c r="HX226" s="50"/>
      <c r="HY226" s="50"/>
      <c r="HZ226" s="50"/>
      <c r="IA226" s="50"/>
      <c r="IB226" s="50"/>
      <c r="IC226" s="50"/>
      <c r="ID226" s="50"/>
      <c r="IE226" s="50"/>
      <c r="IF226" s="50"/>
      <c r="IG226" s="50"/>
      <c r="IH226" s="50"/>
      <c r="II226" s="50"/>
      <c r="IJ226" s="50"/>
      <c r="IK226" s="50"/>
      <c r="IL226" s="50"/>
      <c r="IM226" s="50"/>
      <c r="IN226" s="50"/>
      <c r="IO226" s="50"/>
      <c r="IP226" s="50"/>
      <c r="IQ226" s="50"/>
      <c r="IR226" s="50"/>
      <c r="IS226" s="50"/>
      <c r="IT226" s="50"/>
      <c r="IU226" s="50"/>
      <c r="IV226" s="50"/>
    </row>
    <row r="227" spans="1:256" s="240" customFormat="1" ht="14.25">
      <c r="A227" s="262">
        <v>2082501</v>
      </c>
      <c r="B227" s="263" t="s">
        <v>457</v>
      </c>
      <c r="C227" s="267">
        <v>18</v>
      </c>
      <c r="HU227" s="50"/>
      <c r="HV227" s="50"/>
      <c r="HW227" s="50"/>
      <c r="HX227" s="50"/>
      <c r="HY227" s="50"/>
      <c r="HZ227" s="50"/>
      <c r="IA227" s="50"/>
      <c r="IB227" s="50"/>
      <c r="IC227" s="50"/>
      <c r="ID227" s="50"/>
      <c r="IE227" s="50"/>
      <c r="IF227" s="50"/>
      <c r="IG227" s="50"/>
      <c r="IH227" s="50"/>
      <c r="II227" s="50"/>
      <c r="IJ227" s="50"/>
      <c r="IK227" s="50"/>
      <c r="IL227" s="50"/>
      <c r="IM227" s="50"/>
      <c r="IN227" s="50"/>
      <c r="IO227" s="50"/>
      <c r="IP227" s="50"/>
      <c r="IQ227" s="50"/>
      <c r="IR227" s="50"/>
      <c r="IS227" s="50"/>
      <c r="IT227" s="50"/>
      <c r="IU227" s="50"/>
      <c r="IV227" s="50"/>
    </row>
    <row r="228" spans="1:256" s="240" customFormat="1" ht="14.25">
      <c r="A228" s="262" t="s">
        <v>458</v>
      </c>
      <c r="B228" s="263" t="s">
        <v>459</v>
      </c>
      <c r="C228" s="268">
        <v>468</v>
      </c>
      <c r="HU228" s="50"/>
      <c r="HV228" s="50"/>
      <c r="HW228" s="50"/>
      <c r="HX228" s="50"/>
      <c r="HY228" s="50"/>
      <c r="HZ228" s="50"/>
      <c r="IA228" s="50"/>
      <c r="IB228" s="50"/>
      <c r="IC228" s="50"/>
      <c r="ID228" s="50"/>
      <c r="IE228" s="50"/>
      <c r="IF228" s="50"/>
      <c r="IG228" s="50"/>
      <c r="IH228" s="50"/>
      <c r="II228" s="50"/>
      <c r="IJ228" s="50"/>
      <c r="IK228" s="50"/>
      <c r="IL228" s="50"/>
      <c r="IM228" s="50"/>
      <c r="IN228" s="50"/>
      <c r="IO228" s="50"/>
      <c r="IP228" s="50"/>
      <c r="IQ228" s="50"/>
      <c r="IR228" s="50"/>
      <c r="IS228" s="50"/>
      <c r="IT228" s="50"/>
      <c r="IU228" s="50"/>
      <c r="IV228" s="50"/>
    </row>
    <row r="229" spans="1:256" s="240" customFormat="1" ht="14.25">
      <c r="A229" s="264" t="s">
        <v>460</v>
      </c>
      <c r="B229" s="265" t="s">
        <v>461</v>
      </c>
      <c r="C229" s="269">
        <f>SUM(C230:C234)</f>
        <v>655.0999999999999</v>
      </c>
      <c r="HU229" s="50"/>
      <c r="HV229" s="50"/>
      <c r="HW229" s="50"/>
      <c r="HX229" s="50"/>
      <c r="HY229" s="50"/>
      <c r="HZ229" s="50"/>
      <c r="IA229" s="50"/>
      <c r="IB229" s="50"/>
      <c r="IC229" s="50"/>
      <c r="ID229" s="50"/>
      <c r="IE229" s="50"/>
      <c r="IF229" s="50"/>
      <c r="IG229" s="50"/>
      <c r="IH229" s="50"/>
      <c r="II229" s="50"/>
      <c r="IJ229" s="50"/>
      <c r="IK229" s="50"/>
      <c r="IL229" s="50"/>
      <c r="IM229" s="50"/>
      <c r="IN229" s="50"/>
      <c r="IO229" s="50"/>
      <c r="IP229" s="50"/>
      <c r="IQ229" s="50"/>
      <c r="IR229" s="50"/>
      <c r="IS229" s="50"/>
      <c r="IT229" s="50"/>
      <c r="IU229" s="50"/>
      <c r="IV229" s="50"/>
    </row>
    <row r="230" spans="1:256" s="240" customFormat="1" ht="14.25">
      <c r="A230" s="262" t="s">
        <v>462</v>
      </c>
      <c r="B230" s="263" t="s">
        <v>107</v>
      </c>
      <c r="C230" s="268">
        <v>73.2</v>
      </c>
      <c r="HU230" s="50"/>
      <c r="HV230" s="50"/>
      <c r="HW230" s="50"/>
      <c r="HX230" s="50"/>
      <c r="HY230" s="50"/>
      <c r="HZ230" s="50"/>
      <c r="IA230" s="50"/>
      <c r="IB230" s="50"/>
      <c r="IC230" s="50"/>
      <c r="ID230" s="50"/>
      <c r="IE230" s="50"/>
      <c r="IF230" s="50"/>
      <c r="IG230" s="50"/>
      <c r="IH230" s="50"/>
      <c r="II230" s="50"/>
      <c r="IJ230" s="50"/>
      <c r="IK230" s="50"/>
      <c r="IL230" s="50"/>
      <c r="IM230" s="50"/>
      <c r="IN230" s="50"/>
      <c r="IO230" s="50"/>
      <c r="IP230" s="50"/>
      <c r="IQ230" s="50"/>
      <c r="IR230" s="50"/>
      <c r="IS230" s="50"/>
      <c r="IT230" s="50"/>
      <c r="IU230" s="50"/>
      <c r="IV230" s="50"/>
    </row>
    <row r="231" spans="1:256" s="240" customFormat="1" ht="14.25">
      <c r="A231" s="262" t="s">
        <v>463</v>
      </c>
      <c r="B231" s="263" t="s">
        <v>109</v>
      </c>
      <c r="C231" s="268">
        <v>86.5</v>
      </c>
      <c r="HU231" s="50"/>
      <c r="HV231" s="50"/>
      <c r="HW231" s="50"/>
      <c r="HX231" s="50"/>
      <c r="HY231" s="50"/>
      <c r="HZ231" s="50"/>
      <c r="IA231" s="50"/>
      <c r="IB231" s="50"/>
      <c r="IC231" s="50"/>
      <c r="ID231" s="50"/>
      <c r="IE231" s="50"/>
      <c r="IF231" s="50"/>
      <c r="IG231" s="50"/>
      <c r="IH231" s="50"/>
      <c r="II231" s="50"/>
      <c r="IJ231" s="50"/>
      <c r="IK231" s="50"/>
      <c r="IL231" s="50"/>
      <c r="IM231" s="50"/>
      <c r="IN231" s="50"/>
      <c r="IO231" s="50"/>
      <c r="IP231" s="50"/>
      <c r="IQ231" s="50"/>
      <c r="IR231" s="50"/>
      <c r="IS231" s="50"/>
      <c r="IT231" s="50"/>
      <c r="IU231" s="50"/>
      <c r="IV231" s="50"/>
    </row>
    <row r="232" spans="1:256" s="240" customFormat="1" ht="14.25">
      <c r="A232" s="262" t="s">
        <v>464</v>
      </c>
      <c r="B232" s="263" t="s">
        <v>465</v>
      </c>
      <c r="C232" s="268">
        <v>273</v>
      </c>
      <c r="HU232" s="50"/>
      <c r="HV232" s="50"/>
      <c r="HW232" s="50"/>
      <c r="HX232" s="50"/>
      <c r="HY232" s="50"/>
      <c r="HZ232" s="50"/>
      <c r="IA232" s="50"/>
      <c r="IB232" s="50"/>
      <c r="IC232" s="50"/>
      <c r="ID232" s="50"/>
      <c r="IE232" s="50"/>
      <c r="IF232" s="50"/>
      <c r="IG232" s="50"/>
      <c r="IH232" s="50"/>
      <c r="II232" s="50"/>
      <c r="IJ232" s="50"/>
      <c r="IK232" s="50"/>
      <c r="IL232" s="50"/>
      <c r="IM232" s="50"/>
      <c r="IN232" s="50"/>
      <c r="IO232" s="50"/>
      <c r="IP232" s="50"/>
      <c r="IQ232" s="50"/>
      <c r="IR232" s="50"/>
      <c r="IS232" s="50"/>
      <c r="IT232" s="50"/>
      <c r="IU232" s="50"/>
      <c r="IV232" s="50"/>
    </row>
    <row r="233" spans="1:256" s="240" customFormat="1" ht="14.25">
      <c r="A233" s="262" t="s">
        <v>466</v>
      </c>
      <c r="B233" s="263" t="s">
        <v>119</v>
      </c>
      <c r="C233" s="268">
        <v>86.7</v>
      </c>
      <c r="HU233" s="50"/>
      <c r="HV233" s="50"/>
      <c r="HW233" s="50"/>
      <c r="HX233" s="50"/>
      <c r="HY233" s="50"/>
      <c r="HZ233" s="50"/>
      <c r="IA233" s="50"/>
      <c r="IB233" s="50"/>
      <c r="IC233" s="50"/>
      <c r="ID233" s="50"/>
      <c r="IE233" s="50"/>
      <c r="IF233" s="50"/>
      <c r="IG233" s="50"/>
      <c r="IH233" s="50"/>
      <c r="II233" s="50"/>
      <c r="IJ233" s="50"/>
      <c r="IK233" s="50"/>
      <c r="IL233" s="50"/>
      <c r="IM233" s="50"/>
      <c r="IN233" s="50"/>
      <c r="IO233" s="50"/>
      <c r="IP233" s="50"/>
      <c r="IQ233" s="50"/>
      <c r="IR233" s="50"/>
      <c r="IS233" s="50"/>
      <c r="IT233" s="50"/>
      <c r="IU233" s="50"/>
      <c r="IV233" s="50"/>
    </row>
    <row r="234" spans="1:256" s="240" customFormat="1" ht="14.25">
      <c r="A234" s="262">
        <v>2082899</v>
      </c>
      <c r="B234" s="263" t="s">
        <v>467</v>
      </c>
      <c r="C234" s="268">
        <v>135.7</v>
      </c>
      <c r="HU234" s="50"/>
      <c r="HV234" s="50"/>
      <c r="HW234" s="50"/>
      <c r="HX234" s="50"/>
      <c r="HY234" s="50"/>
      <c r="HZ234" s="50"/>
      <c r="IA234" s="50"/>
      <c r="IB234" s="50"/>
      <c r="IC234" s="50"/>
      <c r="ID234" s="50"/>
      <c r="IE234" s="50"/>
      <c r="IF234" s="50"/>
      <c r="IG234" s="50"/>
      <c r="IH234" s="50"/>
      <c r="II234" s="50"/>
      <c r="IJ234" s="50"/>
      <c r="IK234" s="50"/>
      <c r="IL234" s="50"/>
      <c r="IM234" s="50"/>
      <c r="IN234" s="50"/>
      <c r="IO234" s="50"/>
      <c r="IP234" s="50"/>
      <c r="IQ234" s="50"/>
      <c r="IR234" s="50"/>
      <c r="IS234" s="50"/>
      <c r="IT234" s="50"/>
      <c r="IU234" s="50"/>
      <c r="IV234" s="50"/>
    </row>
    <row r="235" spans="1:256" s="240" customFormat="1" ht="14.25">
      <c r="A235" s="264" t="s">
        <v>468</v>
      </c>
      <c r="B235" s="265" t="s">
        <v>75</v>
      </c>
      <c r="C235" s="269">
        <f>C236+C239+C242+C245+C253+C255+C258+C261+C263</f>
        <v>39550.2</v>
      </c>
      <c r="HU235" s="50"/>
      <c r="HV235" s="50"/>
      <c r="HW235" s="50"/>
      <c r="HX235" s="50"/>
      <c r="HY235" s="50"/>
      <c r="HZ235" s="50"/>
      <c r="IA235" s="50"/>
      <c r="IB235" s="50"/>
      <c r="IC235" s="50"/>
      <c r="ID235" s="50"/>
      <c r="IE235" s="50"/>
      <c r="IF235" s="50"/>
      <c r="IG235" s="50"/>
      <c r="IH235" s="50"/>
      <c r="II235" s="50"/>
      <c r="IJ235" s="50"/>
      <c r="IK235" s="50"/>
      <c r="IL235" s="50"/>
      <c r="IM235" s="50"/>
      <c r="IN235" s="50"/>
      <c r="IO235" s="50"/>
      <c r="IP235" s="50"/>
      <c r="IQ235" s="50"/>
      <c r="IR235" s="50"/>
      <c r="IS235" s="50"/>
      <c r="IT235" s="50"/>
      <c r="IU235" s="50"/>
      <c r="IV235" s="50"/>
    </row>
    <row r="236" spans="1:256" s="240" customFormat="1" ht="14.25">
      <c r="A236" s="264" t="s">
        <v>469</v>
      </c>
      <c r="B236" s="265" t="s">
        <v>470</v>
      </c>
      <c r="C236" s="269">
        <f>SUM(C237:C238)</f>
        <v>1076.8</v>
      </c>
      <c r="HU236" s="50"/>
      <c r="HV236" s="50"/>
      <c r="HW236" s="50"/>
      <c r="HX236" s="50"/>
      <c r="HY236" s="50"/>
      <c r="HZ236" s="50"/>
      <c r="IA236" s="50"/>
      <c r="IB236" s="50"/>
      <c r="IC236" s="50"/>
      <c r="ID236" s="50"/>
      <c r="IE236" s="50"/>
      <c r="IF236" s="50"/>
      <c r="IG236" s="50"/>
      <c r="IH236" s="50"/>
      <c r="II236" s="50"/>
      <c r="IJ236" s="50"/>
      <c r="IK236" s="50"/>
      <c r="IL236" s="50"/>
      <c r="IM236" s="50"/>
      <c r="IN236" s="50"/>
      <c r="IO236" s="50"/>
      <c r="IP236" s="50"/>
      <c r="IQ236" s="50"/>
      <c r="IR236" s="50"/>
      <c r="IS236" s="50"/>
      <c r="IT236" s="50"/>
      <c r="IU236" s="50"/>
      <c r="IV236" s="50"/>
    </row>
    <row r="237" spans="1:256" s="240" customFormat="1" ht="14.25">
      <c r="A237" s="262" t="s">
        <v>471</v>
      </c>
      <c r="B237" s="263" t="s">
        <v>107</v>
      </c>
      <c r="C237" s="268">
        <v>407.3</v>
      </c>
      <c r="HU237" s="50"/>
      <c r="HV237" s="50"/>
      <c r="HW237" s="50"/>
      <c r="HX237" s="50"/>
      <c r="HY237" s="50"/>
      <c r="HZ237" s="50"/>
      <c r="IA237" s="50"/>
      <c r="IB237" s="50"/>
      <c r="IC237" s="50"/>
      <c r="ID237" s="50"/>
      <c r="IE237" s="50"/>
      <c r="IF237" s="50"/>
      <c r="IG237" s="50"/>
      <c r="IH237" s="50"/>
      <c r="II237" s="50"/>
      <c r="IJ237" s="50"/>
      <c r="IK237" s="50"/>
      <c r="IL237" s="50"/>
      <c r="IM237" s="50"/>
      <c r="IN237" s="50"/>
      <c r="IO237" s="50"/>
      <c r="IP237" s="50"/>
      <c r="IQ237" s="50"/>
      <c r="IR237" s="50"/>
      <c r="IS237" s="50"/>
      <c r="IT237" s="50"/>
      <c r="IU237" s="50"/>
      <c r="IV237" s="50"/>
    </row>
    <row r="238" spans="1:256" s="240" customFormat="1" ht="14.25">
      <c r="A238" s="262" t="s">
        <v>472</v>
      </c>
      <c r="B238" s="263" t="s">
        <v>473</v>
      </c>
      <c r="C238" s="268">
        <v>669.5</v>
      </c>
      <c r="HU238" s="50"/>
      <c r="HV238" s="50"/>
      <c r="HW238" s="50"/>
      <c r="HX238" s="50"/>
      <c r="HY238" s="50"/>
      <c r="HZ238" s="50"/>
      <c r="IA238" s="50"/>
      <c r="IB238" s="50"/>
      <c r="IC238" s="50"/>
      <c r="ID238" s="50"/>
      <c r="IE238" s="50"/>
      <c r="IF238" s="50"/>
      <c r="IG238" s="50"/>
      <c r="IH238" s="50"/>
      <c r="II238" s="50"/>
      <c r="IJ238" s="50"/>
      <c r="IK238" s="50"/>
      <c r="IL238" s="50"/>
      <c r="IM238" s="50"/>
      <c r="IN238" s="50"/>
      <c r="IO238" s="50"/>
      <c r="IP238" s="50"/>
      <c r="IQ238" s="50"/>
      <c r="IR238" s="50"/>
      <c r="IS238" s="50"/>
      <c r="IT238" s="50"/>
      <c r="IU238" s="50"/>
      <c r="IV238" s="50"/>
    </row>
    <row r="239" spans="1:256" s="240" customFormat="1" ht="14.25">
      <c r="A239" s="264" t="s">
        <v>474</v>
      </c>
      <c r="B239" s="265" t="s">
        <v>475</v>
      </c>
      <c r="C239" s="269">
        <f>SUM(C240:C241)</f>
        <v>402</v>
      </c>
      <c r="HU239" s="50"/>
      <c r="HV239" s="50"/>
      <c r="HW239" s="50"/>
      <c r="HX239" s="50"/>
      <c r="HY239" s="50"/>
      <c r="HZ239" s="50"/>
      <c r="IA239" s="50"/>
      <c r="IB239" s="50"/>
      <c r="IC239" s="50"/>
      <c r="ID239" s="50"/>
      <c r="IE239" s="50"/>
      <c r="IF239" s="50"/>
      <c r="IG239" s="50"/>
      <c r="IH239" s="50"/>
      <c r="II239" s="50"/>
      <c r="IJ239" s="50"/>
      <c r="IK239" s="50"/>
      <c r="IL239" s="50"/>
      <c r="IM239" s="50"/>
      <c r="IN239" s="50"/>
      <c r="IO239" s="50"/>
      <c r="IP239" s="50"/>
      <c r="IQ239" s="50"/>
      <c r="IR239" s="50"/>
      <c r="IS239" s="50"/>
      <c r="IT239" s="50"/>
      <c r="IU239" s="50"/>
      <c r="IV239" s="50"/>
    </row>
    <row r="240" spans="1:256" s="240" customFormat="1" ht="14.25">
      <c r="A240" s="262" t="s">
        <v>476</v>
      </c>
      <c r="B240" s="263" t="s">
        <v>477</v>
      </c>
      <c r="C240" s="270">
        <v>399</v>
      </c>
      <c r="HU240" s="50"/>
      <c r="HV240" s="50"/>
      <c r="HW240" s="50"/>
      <c r="HX240" s="50"/>
      <c r="HY240" s="50"/>
      <c r="HZ240" s="50"/>
      <c r="IA240" s="50"/>
      <c r="IB240" s="50"/>
      <c r="IC240" s="50"/>
      <c r="ID240" s="50"/>
      <c r="IE240" s="50"/>
      <c r="IF240" s="50"/>
      <c r="IG240" s="50"/>
      <c r="IH240" s="50"/>
      <c r="II240" s="50"/>
      <c r="IJ240" s="50"/>
      <c r="IK240" s="50"/>
      <c r="IL240" s="50"/>
      <c r="IM240" s="50"/>
      <c r="IN240" s="50"/>
      <c r="IO240" s="50"/>
      <c r="IP240" s="50"/>
      <c r="IQ240" s="50"/>
      <c r="IR240" s="50"/>
      <c r="IS240" s="50"/>
      <c r="IT240" s="50"/>
      <c r="IU240" s="50"/>
      <c r="IV240" s="50"/>
    </row>
    <row r="241" spans="1:256" s="240" customFormat="1" ht="14.25">
      <c r="A241" s="271">
        <v>2100202</v>
      </c>
      <c r="B241" s="259" t="s">
        <v>478</v>
      </c>
      <c r="C241" s="270">
        <v>3</v>
      </c>
      <c r="HU241" s="50"/>
      <c r="HV241" s="50"/>
      <c r="HW241" s="50"/>
      <c r="HX241" s="50"/>
      <c r="HY241" s="50"/>
      <c r="HZ241" s="50"/>
      <c r="IA241" s="50"/>
      <c r="IB241" s="50"/>
      <c r="IC241" s="50"/>
      <c r="ID241" s="50"/>
      <c r="IE241" s="50"/>
      <c r="IF241" s="50"/>
      <c r="IG241" s="50"/>
      <c r="IH241" s="50"/>
      <c r="II241" s="50"/>
      <c r="IJ241" s="50"/>
      <c r="IK241" s="50"/>
      <c r="IL241" s="50"/>
      <c r="IM241" s="50"/>
      <c r="IN241" s="50"/>
      <c r="IO241" s="50"/>
      <c r="IP241" s="50"/>
      <c r="IQ241" s="50"/>
      <c r="IR241" s="50"/>
      <c r="IS241" s="50"/>
      <c r="IT241" s="50"/>
      <c r="IU241" s="50"/>
      <c r="IV241" s="50"/>
    </row>
    <row r="242" spans="1:256" s="240" customFormat="1" ht="14.25">
      <c r="A242" s="264" t="s">
        <v>479</v>
      </c>
      <c r="B242" s="265" t="s">
        <v>480</v>
      </c>
      <c r="C242" s="269">
        <f>SUM(C243:C244)</f>
        <v>2691.4</v>
      </c>
      <c r="HU242" s="50"/>
      <c r="HV242" s="50"/>
      <c r="HW242" s="50"/>
      <c r="HX242" s="50"/>
      <c r="HY242" s="50"/>
      <c r="HZ242" s="50"/>
      <c r="IA242" s="50"/>
      <c r="IB242" s="50"/>
      <c r="IC242" s="50"/>
      <c r="ID242" s="50"/>
      <c r="IE242" s="50"/>
      <c r="IF242" s="50"/>
      <c r="IG242" s="50"/>
      <c r="IH242" s="50"/>
      <c r="II242" s="50"/>
      <c r="IJ242" s="50"/>
      <c r="IK242" s="50"/>
      <c r="IL242" s="50"/>
      <c r="IM242" s="50"/>
      <c r="IN242" s="50"/>
      <c r="IO242" s="50"/>
      <c r="IP242" s="50"/>
      <c r="IQ242" s="50"/>
      <c r="IR242" s="50"/>
      <c r="IS242" s="50"/>
      <c r="IT242" s="50"/>
      <c r="IU242" s="50"/>
      <c r="IV242" s="50"/>
    </row>
    <row r="243" spans="1:256" s="240" customFormat="1" ht="14.25">
      <c r="A243" s="262" t="s">
        <v>481</v>
      </c>
      <c r="B243" s="263" t="s">
        <v>482</v>
      </c>
      <c r="C243" s="270">
        <v>1609</v>
      </c>
      <c r="HU243" s="50"/>
      <c r="HV243" s="50"/>
      <c r="HW243" s="50"/>
      <c r="HX243" s="50"/>
      <c r="HY243" s="50"/>
      <c r="HZ243" s="50"/>
      <c r="IA243" s="50"/>
      <c r="IB243" s="50"/>
      <c r="IC243" s="50"/>
      <c r="ID243" s="50"/>
      <c r="IE243" s="50"/>
      <c r="IF243" s="50"/>
      <c r="IG243" s="50"/>
      <c r="IH243" s="50"/>
      <c r="II243" s="50"/>
      <c r="IJ243" s="50"/>
      <c r="IK243" s="50"/>
      <c r="IL243" s="50"/>
      <c r="IM243" s="50"/>
      <c r="IN243" s="50"/>
      <c r="IO243" s="50"/>
      <c r="IP243" s="50"/>
      <c r="IQ243" s="50"/>
      <c r="IR243" s="50"/>
      <c r="IS243" s="50"/>
      <c r="IT243" s="50"/>
      <c r="IU243" s="50"/>
      <c r="IV243" s="50"/>
    </row>
    <row r="244" spans="1:256" s="240" customFormat="1" ht="14.25">
      <c r="A244" s="262" t="s">
        <v>483</v>
      </c>
      <c r="B244" s="263" t="s">
        <v>484</v>
      </c>
      <c r="C244" s="268">
        <v>1082.4</v>
      </c>
      <c r="HU244" s="50"/>
      <c r="HV244" s="50"/>
      <c r="HW244" s="50"/>
      <c r="HX244" s="50"/>
      <c r="HY244" s="50"/>
      <c r="HZ244" s="50"/>
      <c r="IA244" s="50"/>
      <c r="IB244" s="50"/>
      <c r="IC244" s="50"/>
      <c r="ID244" s="50"/>
      <c r="IE244" s="50"/>
      <c r="IF244" s="50"/>
      <c r="IG244" s="50"/>
      <c r="IH244" s="50"/>
      <c r="II244" s="50"/>
      <c r="IJ244" s="50"/>
      <c r="IK244" s="50"/>
      <c r="IL244" s="50"/>
      <c r="IM244" s="50"/>
      <c r="IN244" s="50"/>
      <c r="IO244" s="50"/>
      <c r="IP244" s="50"/>
      <c r="IQ244" s="50"/>
      <c r="IR244" s="50"/>
      <c r="IS244" s="50"/>
      <c r="IT244" s="50"/>
      <c r="IU244" s="50"/>
      <c r="IV244" s="50"/>
    </row>
    <row r="245" spans="1:256" s="240" customFormat="1" ht="14.25">
      <c r="A245" s="264" t="s">
        <v>485</v>
      </c>
      <c r="B245" s="265" t="s">
        <v>486</v>
      </c>
      <c r="C245" s="269">
        <f>SUM(C246:C252)</f>
        <v>8076.4</v>
      </c>
      <c r="HU245" s="50"/>
      <c r="HV245" s="50"/>
      <c r="HW245" s="50"/>
      <c r="HX245" s="50"/>
      <c r="HY245" s="50"/>
      <c r="HZ245" s="50"/>
      <c r="IA245" s="50"/>
      <c r="IB245" s="50"/>
      <c r="IC245" s="50"/>
      <c r="ID245" s="50"/>
      <c r="IE245" s="50"/>
      <c r="IF245" s="50"/>
      <c r="IG245" s="50"/>
      <c r="IH245" s="50"/>
      <c r="II245" s="50"/>
      <c r="IJ245" s="50"/>
      <c r="IK245" s="50"/>
      <c r="IL245" s="50"/>
      <c r="IM245" s="50"/>
      <c r="IN245" s="50"/>
      <c r="IO245" s="50"/>
      <c r="IP245" s="50"/>
      <c r="IQ245" s="50"/>
      <c r="IR245" s="50"/>
      <c r="IS245" s="50"/>
      <c r="IT245" s="50"/>
      <c r="IU245" s="50"/>
      <c r="IV245" s="50"/>
    </row>
    <row r="246" spans="1:256" s="240" customFormat="1" ht="14.25">
      <c r="A246" s="262" t="s">
        <v>487</v>
      </c>
      <c r="B246" s="263" t="s">
        <v>488</v>
      </c>
      <c r="C246" s="268">
        <v>804.2</v>
      </c>
      <c r="HU246" s="50"/>
      <c r="HV246" s="50"/>
      <c r="HW246" s="50"/>
      <c r="HX246" s="50"/>
      <c r="HY246" s="50"/>
      <c r="HZ246" s="50"/>
      <c r="IA246" s="50"/>
      <c r="IB246" s="50"/>
      <c r="IC246" s="50"/>
      <c r="ID246" s="50"/>
      <c r="IE246" s="50"/>
      <c r="IF246" s="50"/>
      <c r="IG246" s="50"/>
      <c r="IH246" s="50"/>
      <c r="II246" s="50"/>
      <c r="IJ246" s="50"/>
      <c r="IK246" s="50"/>
      <c r="IL246" s="50"/>
      <c r="IM246" s="50"/>
      <c r="IN246" s="50"/>
      <c r="IO246" s="50"/>
      <c r="IP246" s="50"/>
      <c r="IQ246" s="50"/>
      <c r="IR246" s="50"/>
      <c r="IS246" s="50"/>
      <c r="IT246" s="50"/>
      <c r="IU246" s="50"/>
      <c r="IV246" s="50"/>
    </row>
    <row r="247" spans="1:256" s="240" customFormat="1" ht="14.25">
      <c r="A247" s="262" t="s">
        <v>489</v>
      </c>
      <c r="B247" s="263" t="s">
        <v>490</v>
      </c>
      <c r="C247" s="268">
        <v>164.8</v>
      </c>
      <c r="HU247" s="50"/>
      <c r="HV247" s="50"/>
      <c r="HW247" s="50"/>
      <c r="HX247" s="50"/>
      <c r="HY247" s="50"/>
      <c r="HZ247" s="50"/>
      <c r="IA247" s="50"/>
      <c r="IB247" s="50"/>
      <c r="IC247" s="50"/>
      <c r="ID247" s="50"/>
      <c r="IE247" s="50"/>
      <c r="IF247" s="50"/>
      <c r="IG247" s="50"/>
      <c r="IH247" s="50"/>
      <c r="II247" s="50"/>
      <c r="IJ247" s="50"/>
      <c r="IK247" s="50"/>
      <c r="IL247" s="50"/>
      <c r="IM247" s="50"/>
      <c r="IN247" s="50"/>
      <c r="IO247" s="50"/>
      <c r="IP247" s="50"/>
      <c r="IQ247" s="50"/>
      <c r="IR247" s="50"/>
      <c r="IS247" s="50"/>
      <c r="IT247" s="50"/>
      <c r="IU247" s="50"/>
      <c r="IV247" s="50"/>
    </row>
    <row r="248" spans="1:256" s="240" customFormat="1" ht="14.25">
      <c r="A248" s="262" t="s">
        <v>491</v>
      </c>
      <c r="B248" s="263" t="s">
        <v>492</v>
      </c>
      <c r="C248" s="268">
        <v>288.1</v>
      </c>
      <c r="HU248" s="50"/>
      <c r="HV248" s="50"/>
      <c r="HW248" s="50"/>
      <c r="HX248" s="50"/>
      <c r="HY248" s="50"/>
      <c r="HZ248" s="50"/>
      <c r="IA248" s="50"/>
      <c r="IB248" s="50"/>
      <c r="IC248" s="50"/>
      <c r="ID248" s="50"/>
      <c r="IE248" s="50"/>
      <c r="IF248" s="50"/>
      <c r="IG248" s="50"/>
      <c r="IH248" s="50"/>
      <c r="II248" s="50"/>
      <c r="IJ248" s="50"/>
      <c r="IK248" s="50"/>
      <c r="IL248" s="50"/>
      <c r="IM248" s="50"/>
      <c r="IN248" s="50"/>
      <c r="IO248" s="50"/>
      <c r="IP248" s="50"/>
      <c r="IQ248" s="50"/>
      <c r="IR248" s="50"/>
      <c r="IS248" s="50"/>
      <c r="IT248" s="50"/>
      <c r="IU248" s="50"/>
      <c r="IV248" s="50"/>
    </row>
    <row r="249" spans="1:256" s="240" customFormat="1" ht="14.25">
      <c r="A249" s="262" t="s">
        <v>493</v>
      </c>
      <c r="B249" s="263" t="s">
        <v>494</v>
      </c>
      <c r="C249" s="268">
        <v>950.8</v>
      </c>
      <c r="HU249" s="50"/>
      <c r="HV249" s="50"/>
      <c r="HW249" s="50"/>
      <c r="HX249" s="50"/>
      <c r="HY249" s="50"/>
      <c r="HZ249" s="50"/>
      <c r="IA249" s="50"/>
      <c r="IB249" s="50"/>
      <c r="IC249" s="50"/>
      <c r="ID249" s="50"/>
      <c r="IE249" s="50"/>
      <c r="IF249" s="50"/>
      <c r="IG249" s="50"/>
      <c r="IH249" s="50"/>
      <c r="II249" s="50"/>
      <c r="IJ249" s="50"/>
      <c r="IK249" s="50"/>
      <c r="IL249" s="50"/>
      <c r="IM249" s="50"/>
      <c r="IN249" s="50"/>
      <c r="IO249" s="50"/>
      <c r="IP249" s="50"/>
      <c r="IQ249" s="50"/>
      <c r="IR249" s="50"/>
      <c r="IS249" s="50"/>
      <c r="IT249" s="50"/>
      <c r="IU249" s="50"/>
      <c r="IV249" s="50"/>
    </row>
    <row r="250" spans="1:256" s="240" customFormat="1" ht="14.25">
      <c r="A250" s="271">
        <v>2100409</v>
      </c>
      <c r="B250" s="259" t="s">
        <v>495</v>
      </c>
      <c r="C250" s="268">
        <v>0.4</v>
      </c>
      <c r="HU250" s="50"/>
      <c r="HV250" s="50"/>
      <c r="HW250" s="50"/>
      <c r="HX250" s="50"/>
      <c r="HY250" s="50"/>
      <c r="HZ250" s="50"/>
      <c r="IA250" s="50"/>
      <c r="IB250" s="50"/>
      <c r="IC250" s="50"/>
      <c r="ID250" s="50"/>
      <c r="IE250" s="50"/>
      <c r="IF250" s="50"/>
      <c r="IG250" s="50"/>
      <c r="IH250" s="50"/>
      <c r="II250" s="50"/>
      <c r="IJ250" s="50"/>
      <c r="IK250" s="50"/>
      <c r="IL250" s="50"/>
      <c r="IM250" s="50"/>
      <c r="IN250" s="50"/>
      <c r="IO250" s="50"/>
      <c r="IP250" s="50"/>
      <c r="IQ250" s="50"/>
      <c r="IR250" s="50"/>
      <c r="IS250" s="50"/>
      <c r="IT250" s="50"/>
      <c r="IU250" s="50"/>
      <c r="IV250" s="50"/>
    </row>
    <row r="251" spans="1:256" s="240" customFormat="1" ht="14.25">
      <c r="A251" s="262" t="s">
        <v>496</v>
      </c>
      <c r="B251" s="263" t="s">
        <v>497</v>
      </c>
      <c r="C251" s="268">
        <v>500</v>
      </c>
      <c r="HU251" s="50"/>
      <c r="HV251" s="50"/>
      <c r="HW251" s="50"/>
      <c r="HX251" s="50"/>
      <c r="HY251" s="50"/>
      <c r="HZ251" s="50"/>
      <c r="IA251" s="50"/>
      <c r="IB251" s="50"/>
      <c r="IC251" s="50"/>
      <c r="ID251" s="50"/>
      <c r="IE251" s="50"/>
      <c r="IF251" s="50"/>
      <c r="IG251" s="50"/>
      <c r="IH251" s="50"/>
      <c r="II251" s="50"/>
      <c r="IJ251" s="50"/>
      <c r="IK251" s="50"/>
      <c r="IL251" s="50"/>
      <c r="IM251" s="50"/>
      <c r="IN251" s="50"/>
      <c r="IO251" s="50"/>
      <c r="IP251" s="50"/>
      <c r="IQ251" s="50"/>
      <c r="IR251" s="50"/>
      <c r="IS251" s="50"/>
      <c r="IT251" s="50"/>
      <c r="IU251" s="50"/>
      <c r="IV251" s="50"/>
    </row>
    <row r="252" spans="1:256" s="240" customFormat="1" ht="14.25">
      <c r="A252" s="262" t="s">
        <v>498</v>
      </c>
      <c r="B252" s="263" t="s">
        <v>499</v>
      </c>
      <c r="C252" s="268">
        <v>5368.1</v>
      </c>
      <c r="HU252" s="50"/>
      <c r="HV252" s="50"/>
      <c r="HW252" s="50"/>
      <c r="HX252" s="50"/>
      <c r="HY252" s="50"/>
      <c r="HZ252" s="50"/>
      <c r="IA252" s="50"/>
      <c r="IB252" s="50"/>
      <c r="IC252" s="50"/>
      <c r="ID252" s="50"/>
      <c r="IE252" s="50"/>
      <c r="IF252" s="50"/>
      <c r="IG252" s="50"/>
      <c r="IH252" s="50"/>
      <c r="II252" s="50"/>
      <c r="IJ252" s="50"/>
      <c r="IK252" s="50"/>
      <c r="IL252" s="50"/>
      <c r="IM252" s="50"/>
      <c r="IN252" s="50"/>
      <c r="IO252" s="50"/>
      <c r="IP252" s="50"/>
      <c r="IQ252" s="50"/>
      <c r="IR252" s="50"/>
      <c r="IS252" s="50"/>
      <c r="IT252" s="50"/>
      <c r="IU252" s="50"/>
      <c r="IV252" s="50"/>
    </row>
    <row r="253" spans="1:256" s="240" customFormat="1" ht="14.25">
      <c r="A253" s="264" t="s">
        <v>500</v>
      </c>
      <c r="B253" s="265" t="s">
        <v>501</v>
      </c>
      <c r="C253" s="269">
        <f>SUM(C254:C254)</f>
        <v>1467</v>
      </c>
      <c r="HU253" s="50"/>
      <c r="HV253" s="50"/>
      <c r="HW253" s="50"/>
      <c r="HX253" s="50"/>
      <c r="HY253" s="50"/>
      <c r="HZ253" s="50"/>
      <c r="IA253" s="50"/>
      <c r="IB253" s="50"/>
      <c r="IC253" s="50"/>
      <c r="ID253" s="50"/>
      <c r="IE253" s="50"/>
      <c r="IF253" s="50"/>
      <c r="IG253" s="50"/>
      <c r="IH253" s="50"/>
      <c r="II253" s="50"/>
      <c r="IJ253" s="50"/>
      <c r="IK253" s="50"/>
      <c r="IL253" s="50"/>
      <c r="IM253" s="50"/>
      <c r="IN253" s="50"/>
      <c r="IO253" s="50"/>
      <c r="IP253" s="50"/>
      <c r="IQ253" s="50"/>
      <c r="IR253" s="50"/>
      <c r="IS253" s="50"/>
      <c r="IT253" s="50"/>
      <c r="IU253" s="50"/>
      <c r="IV253" s="50"/>
    </row>
    <row r="254" spans="1:256" s="240" customFormat="1" ht="14.25">
      <c r="A254" s="262" t="s">
        <v>502</v>
      </c>
      <c r="B254" s="263" t="s">
        <v>503</v>
      </c>
      <c r="C254" s="268">
        <v>1467</v>
      </c>
      <c r="HU254" s="50"/>
      <c r="HV254" s="50"/>
      <c r="HW254" s="50"/>
      <c r="HX254" s="50"/>
      <c r="HY254" s="50"/>
      <c r="HZ254" s="50"/>
      <c r="IA254" s="50"/>
      <c r="IB254" s="50"/>
      <c r="IC254" s="50"/>
      <c r="ID254" s="50"/>
      <c r="IE254" s="50"/>
      <c r="IF254" s="50"/>
      <c r="IG254" s="50"/>
      <c r="IH254" s="50"/>
      <c r="II254" s="50"/>
      <c r="IJ254" s="50"/>
      <c r="IK254" s="50"/>
      <c r="IL254" s="50"/>
      <c r="IM254" s="50"/>
      <c r="IN254" s="50"/>
      <c r="IO254" s="50"/>
      <c r="IP254" s="50"/>
      <c r="IQ254" s="50"/>
      <c r="IR254" s="50"/>
      <c r="IS254" s="50"/>
      <c r="IT254" s="50"/>
      <c r="IU254" s="50"/>
      <c r="IV254" s="50"/>
    </row>
    <row r="255" spans="1:256" s="240" customFormat="1" ht="14.25">
      <c r="A255" s="264" t="s">
        <v>504</v>
      </c>
      <c r="B255" s="265" t="s">
        <v>505</v>
      </c>
      <c r="C255" s="269">
        <f>SUM(C256:C257)</f>
        <v>15802.9</v>
      </c>
      <c r="HU255" s="50"/>
      <c r="HV255" s="50"/>
      <c r="HW255" s="50"/>
      <c r="HX255" s="50"/>
      <c r="HY255" s="50"/>
      <c r="HZ255" s="50"/>
      <c r="IA255" s="50"/>
      <c r="IB255" s="50"/>
      <c r="IC255" s="50"/>
      <c r="ID255" s="50"/>
      <c r="IE255" s="50"/>
      <c r="IF255" s="50"/>
      <c r="IG255" s="50"/>
      <c r="IH255" s="50"/>
      <c r="II255" s="50"/>
      <c r="IJ255" s="50"/>
      <c r="IK255" s="50"/>
      <c r="IL255" s="50"/>
      <c r="IM255" s="50"/>
      <c r="IN255" s="50"/>
      <c r="IO255" s="50"/>
      <c r="IP255" s="50"/>
      <c r="IQ255" s="50"/>
      <c r="IR255" s="50"/>
      <c r="IS255" s="50"/>
      <c r="IT255" s="50"/>
      <c r="IU255" s="50"/>
      <c r="IV255" s="50"/>
    </row>
    <row r="256" spans="1:256" s="240" customFormat="1" ht="14.25">
      <c r="A256" s="262" t="s">
        <v>506</v>
      </c>
      <c r="B256" s="263" t="s">
        <v>507</v>
      </c>
      <c r="C256" s="268">
        <v>6004.5</v>
      </c>
      <c r="HU256" s="50"/>
      <c r="HV256" s="50"/>
      <c r="HW256" s="50"/>
      <c r="HX256" s="50"/>
      <c r="HY256" s="50"/>
      <c r="HZ256" s="50"/>
      <c r="IA256" s="50"/>
      <c r="IB256" s="50"/>
      <c r="IC256" s="50"/>
      <c r="ID256" s="50"/>
      <c r="IE256" s="50"/>
      <c r="IF256" s="50"/>
      <c r="IG256" s="50"/>
      <c r="IH256" s="50"/>
      <c r="II256" s="50"/>
      <c r="IJ256" s="50"/>
      <c r="IK256" s="50"/>
      <c r="IL256" s="50"/>
      <c r="IM256" s="50"/>
      <c r="IN256" s="50"/>
      <c r="IO256" s="50"/>
      <c r="IP256" s="50"/>
      <c r="IQ256" s="50"/>
      <c r="IR256" s="50"/>
      <c r="IS256" s="50"/>
      <c r="IT256" s="50"/>
      <c r="IU256" s="50"/>
      <c r="IV256" s="50"/>
    </row>
    <row r="257" spans="1:256" s="240" customFormat="1" ht="14.25">
      <c r="A257" s="262" t="s">
        <v>508</v>
      </c>
      <c r="B257" s="263" t="s">
        <v>509</v>
      </c>
      <c r="C257" s="268">
        <v>9798.4</v>
      </c>
      <c r="HU257" s="50"/>
      <c r="HV257" s="50"/>
      <c r="HW257" s="50"/>
      <c r="HX257" s="50"/>
      <c r="HY257" s="50"/>
      <c r="HZ257" s="50"/>
      <c r="IA257" s="50"/>
      <c r="IB257" s="50"/>
      <c r="IC257" s="50"/>
      <c r="ID257" s="50"/>
      <c r="IE257" s="50"/>
      <c r="IF257" s="50"/>
      <c r="IG257" s="50"/>
      <c r="IH257" s="50"/>
      <c r="II257" s="50"/>
      <c r="IJ257" s="50"/>
      <c r="IK257" s="50"/>
      <c r="IL257" s="50"/>
      <c r="IM257" s="50"/>
      <c r="IN257" s="50"/>
      <c r="IO257" s="50"/>
      <c r="IP257" s="50"/>
      <c r="IQ257" s="50"/>
      <c r="IR257" s="50"/>
      <c r="IS257" s="50"/>
      <c r="IT257" s="50"/>
      <c r="IU257" s="50"/>
      <c r="IV257" s="50"/>
    </row>
    <row r="258" spans="1:256" s="240" customFormat="1" ht="14.25">
      <c r="A258" s="264" t="s">
        <v>510</v>
      </c>
      <c r="B258" s="265" t="s">
        <v>511</v>
      </c>
      <c r="C258" s="269">
        <f>SUM(C259:C260)</f>
        <v>9597</v>
      </c>
      <c r="HU258" s="50"/>
      <c r="HV258" s="50"/>
      <c r="HW258" s="50"/>
      <c r="HX258" s="50"/>
      <c r="HY258" s="50"/>
      <c r="HZ258" s="50"/>
      <c r="IA258" s="50"/>
      <c r="IB258" s="50"/>
      <c r="IC258" s="50"/>
      <c r="ID258" s="50"/>
      <c r="IE258" s="50"/>
      <c r="IF258" s="50"/>
      <c r="IG258" s="50"/>
      <c r="IH258" s="50"/>
      <c r="II258" s="50"/>
      <c r="IJ258" s="50"/>
      <c r="IK258" s="50"/>
      <c r="IL258" s="50"/>
      <c r="IM258" s="50"/>
      <c r="IN258" s="50"/>
      <c r="IO258" s="50"/>
      <c r="IP258" s="50"/>
      <c r="IQ258" s="50"/>
      <c r="IR258" s="50"/>
      <c r="IS258" s="50"/>
      <c r="IT258" s="50"/>
      <c r="IU258" s="50"/>
      <c r="IV258" s="50"/>
    </row>
    <row r="259" spans="1:256" s="240" customFormat="1" ht="14.25">
      <c r="A259" s="262" t="s">
        <v>512</v>
      </c>
      <c r="B259" s="263" t="s">
        <v>513</v>
      </c>
      <c r="C259" s="268">
        <v>6450</v>
      </c>
      <c r="HU259" s="50"/>
      <c r="HV259" s="50"/>
      <c r="HW259" s="50"/>
      <c r="HX259" s="50"/>
      <c r="HY259" s="50"/>
      <c r="HZ259" s="50"/>
      <c r="IA259" s="50"/>
      <c r="IB259" s="50"/>
      <c r="IC259" s="50"/>
      <c r="ID259" s="50"/>
      <c r="IE259" s="50"/>
      <c r="IF259" s="50"/>
      <c r="IG259" s="50"/>
      <c r="IH259" s="50"/>
      <c r="II259" s="50"/>
      <c r="IJ259" s="50"/>
      <c r="IK259" s="50"/>
      <c r="IL259" s="50"/>
      <c r="IM259" s="50"/>
      <c r="IN259" s="50"/>
      <c r="IO259" s="50"/>
      <c r="IP259" s="50"/>
      <c r="IQ259" s="50"/>
      <c r="IR259" s="50"/>
      <c r="IS259" s="50"/>
      <c r="IT259" s="50"/>
      <c r="IU259" s="50"/>
      <c r="IV259" s="50"/>
    </row>
    <row r="260" spans="1:256" s="240" customFormat="1" ht="14.25">
      <c r="A260" s="262" t="s">
        <v>514</v>
      </c>
      <c r="B260" s="263" t="s">
        <v>515</v>
      </c>
      <c r="C260" s="268">
        <v>3147</v>
      </c>
      <c r="HU260" s="50"/>
      <c r="HV260" s="50"/>
      <c r="HW260" s="50"/>
      <c r="HX260" s="50"/>
      <c r="HY260" s="50"/>
      <c r="HZ260" s="50"/>
      <c r="IA260" s="50"/>
      <c r="IB260" s="50"/>
      <c r="IC260" s="50"/>
      <c r="ID260" s="50"/>
      <c r="IE260" s="50"/>
      <c r="IF260" s="50"/>
      <c r="IG260" s="50"/>
      <c r="IH260" s="50"/>
      <c r="II260" s="50"/>
      <c r="IJ260" s="50"/>
      <c r="IK260" s="50"/>
      <c r="IL260" s="50"/>
      <c r="IM260" s="50"/>
      <c r="IN260" s="50"/>
      <c r="IO260" s="50"/>
      <c r="IP260" s="50"/>
      <c r="IQ260" s="50"/>
      <c r="IR260" s="50"/>
      <c r="IS260" s="50"/>
      <c r="IT260" s="50"/>
      <c r="IU260" s="50"/>
      <c r="IV260" s="50"/>
    </row>
    <row r="261" spans="1:256" s="240" customFormat="1" ht="14.25">
      <c r="A261" s="264" t="s">
        <v>516</v>
      </c>
      <c r="B261" s="265" t="s">
        <v>517</v>
      </c>
      <c r="C261" s="269">
        <f>SUM(C262)</f>
        <v>320</v>
      </c>
      <c r="HU261" s="50"/>
      <c r="HV261" s="50"/>
      <c r="HW261" s="50"/>
      <c r="HX261" s="50"/>
      <c r="HY261" s="50"/>
      <c r="HZ261" s="50"/>
      <c r="IA261" s="50"/>
      <c r="IB261" s="50"/>
      <c r="IC261" s="50"/>
      <c r="ID261" s="50"/>
      <c r="IE261" s="50"/>
      <c r="IF261" s="50"/>
      <c r="IG261" s="50"/>
      <c r="IH261" s="50"/>
      <c r="II261" s="50"/>
      <c r="IJ261" s="50"/>
      <c r="IK261" s="50"/>
      <c r="IL261" s="50"/>
      <c r="IM261" s="50"/>
      <c r="IN261" s="50"/>
      <c r="IO261" s="50"/>
      <c r="IP261" s="50"/>
      <c r="IQ261" s="50"/>
      <c r="IR261" s="50"/>
      <c r="IS261" s="50"/>
      <c r="IT261" s="50"/>
      <c r="IU261" s="50"/>
      <c r="IV261" s="50"/>
    </row>
    <row r="262" spans="1:256" s="240" customFormat="1" ht="14.25">
      <c r="A262" s="262" t="s">
        <v>518</v>
      </c>
      <c r="B262" s="263" t="s">
        <v>519</v>
      </c>
      <c r="C262" s="268">
        <v>320</v>
      </c>
      <c r="HU262" s="50"/>
      <c r="HV262" s="50"/>
      <c r="HW262" s="50"/>
      <c r="HX262" s="50"/>
      <c r="HY262" s="50"/>
      <c r="HZ262" s="50"/>
      <c r="IA262" s="50"/>
      <c r="IB262" s="50"/>
      <c r="IC262" s="50"/>
      <c r="ID262" s="50"/>
      <c r="IE262" s="50"/>
      <c r="IF262" s="50"/>
      <c r="IG262" s="50"/>
      <c r="IH262" s="50"/>
      <c r="II262" s="50"/>
      <c r="IJ262" s="50"/>
      <c r="IK262" s="50"/>
      <c r="IL262" s="50"/>
      <c r="IM262" s="50"/>
      <c r="IN262" s="50"/>
      <c r="IO262" s="50"/>
      <c r="IP262" s="50"/>
      <c r="IQ262" s="50"/>
      <c r="IR262" s="50"/>
      <c r="IS262" s="50"/>
      <c r="IT262" s="50"/>
      <c r="IU262" s="50"/>
      <c r="IV262" s="50"/>
    </row>
    <row r="263" spans="1:256" s="240" customFormat="1" ht="14.25">
      <c r="A263" s="264" t="s">
        <v>520</v>
      </c>
      <c r="B263" s="265" t="s">
        <v>521</v>
      </c>
      <c r="C263" s="269">
        <f>SUM(C264:C265)</f>
        <v>116.7</v>
      </c>
      <c r="HU263" s="50"/>
      <c r="HV263" s="50"/>
      <c r="HW263" s="50"/>
      <c r="HX263" s="50"/>
      <c r="HY263" s="50"/>
      <c r="HZ263" s="50"/>
      <c r="IA263" s="50"/>
      <c r="IB263" s="50"/>
      <c r="IC263" s="50"/>
      <c r="ID263" s="50"/>
      <c r="IE263" s="50"/>
      <c r="IF263" s="50"/>
      <c r="IG263" s="50"/>
      <c r="IH263" s="50"/>
      <c r="II263" s="50"/>
      <c r="IJ263" s="50"/>
      <c r="IK263" s="50"/>
      <c r="IL263" s="50"/>
      <c r="IM263" s="50"/>
      <c r="IN263" s="50"/>
      <c r="IO263" s="50"/>
      <c r="IP263" s="50"/>
      <c r="IQ263" s="50"/>
      <c r="IR263" s="50"/>
      <c r="IS263" s="50"/>
      <c r="IT263" s="50"/>
      <c r="IU263" s="50"/>
      <c r="IV263" s="50"/>
    </row>
    <row r="264" spans="1:256" s="240" customFormat="1" ht="14.25">
      <c r="A264" s="262" t="s">
        <v>522</v>
      </c>
      <c r="B264" s="263" t="s">
        <v>107</v>
      </c>
      <c r="C264" s="268">
        <v>111.7</v>
      </c>
      <c r="HU264" s="50"/>
      <c r="HV264" s="50"/>
      <c r="HW264" s="50"/>
      <c r="HX264" s="50"/>
      <c r="HY264" s="50"/>
      <c r="HZ264" s="50"/>
      <c r="IA264" s="50"/>
      <c r="IB264" s="50"/>
      <c r="IC264" s="50"/>
      <c r="ID264" s="50"/>
      <c r="IE264" s="50"/>
      <c r="IF264" s="50"/>
      <c r="IG264" s="50"/>
      <c r="IH264" s="50"/>
      <c r="II264" s="50"/>
      <c r="IJ264" s="50"/>
      <c r="IK264" s="50"/>
      <c r="IL264" s="50"/>
      <c r="IM264" s="50"/>
      <c r="IN264" s="50"/>
      <c r="IO264" s="50"/>
      <c r="IP264" s="50"/>
      <c r="IQ264" s="50"/>
      <c r="IR264" s="50"/>
      <c r="IS264" s="50"/>
      <c r="IT264" s="50"/>
      <c r="IU264" s="50"/>
      <c r="IV264" s="50"/>
    </row>
    <row r="265" spans="1:256" s="240" customFormat="1" ht="14.25">
      <c r="A265" s="271">
        <v>2101599</v>
      </c>
      <c r="B265" s="259" t="s">
        <v>523</v>
      </c>
      <c r="C265" s="268">
        <v>5</v>
      </c>
      <c r="HU265" s="50"/>
      <c r="HV265" s="50"/>
      <c r="HW265" s="50"/>
      <c r="HX265" s="50"/>
      <c r="HY265" s="50"/>
      <c r="HZ265" s="50"/>
      <c r="IA265" s="50"/>
      <c r="IB265" s="50"/>
      <c r="IC265" s="50"/>
      <c r="ID265" s="50"/>
      <c r="IE265" s="50"/>
      <c r="IF265" s="50"/>
      <c r="IG265" s="50"/>
      <c r="IH265" s="50"/>
      <c r="II265" s="50"/>
      <c r="IJ265" s="50"/>
      <c r="IK265" s="50"/>
      <c r="IL265" s="50"/>
      <c r="IM265" s="50"/>
      <c r="IN265" s="50"/>
      <c r="IO265" s="50"/>
      <c r="IP265" s="50"/>
      <c r="IQ265" s="50"/>
      <c r="IR265" s="50"/>
      <c r="IS265" s="50"/>
      <c r="IT265" s="50"/>
      <c r="IU265" s="50"/>
      <c r="IV265" s="50"/>
    </row>
    <row r="266" spans="1:256" s="240" customFormat="1" ht="14.25">
      <c r="A266" s="264" t="s">
        <v>524</v>
      </c>
      <c r="B266" s="265" t="s">
        <v>76</v>
      </c>
      <c r="C266" s="269">
        <f>C267+C269</f>
        <v>17377.2</v>
      </c>
      <c r="HU266" s="50"/>
      <c r="HV266" s="50"/>
      <c r="HW266" s="50"/>
      <c r="HX266" s="50"/>
      <c r="HY266" s="50"/>
      <c r="HZ266" s="50"/>
      <c r="IA266" s="50"/>
      <c r="IB266" s="50"/>
      <c r="IC266" s="50"/>
      <c r="ID266" s="50"/>
      <c r="IE266" s="50"/>
      <c r="IF266" s="50"/>
      <c r="IG266" s="50"/>
      <c r="IH266" s="50"/>
      <c r="II266" s="50"/>
      <c r="IJ266" s="50"/>
      <c r="IK266" s="50"/>
      <c r="IL266" s="50"/>
      <c r="IM266" s="50"/>
      <c r="IN266" s="50"/>
      <c r="IO266" s="50"/>
      <c r="IP266" s="50"/>
      <c r="IQ266" s="50"/>
      <c r="IR266" s="50"/>
      <c r="IS266" s="50"/>
      <c r="IT266" s="50"/>
      <c r="IU266" s="50"/>
      <c r="IV266" s="50"/>
    </row>
    <row r="267" spans="1:256" s="240" customFormat="1" ht="14.25">
      <c r="A267" s="264" t="s">
        <v>525</v>
      </c>
      <c r="B267" s="265" t="s">
        <v>526</v>
      </c>
      <c r="C267" s="269">
        <f>SUM(C268)</f>
        <v>31.2</v>
      </c>
      <c r="HU267" s="50"/>
      <c r="HV267" s="50"/>
      <c r="HW267" s="50"/>
      <c r="HX267" s="50"/>
      <c r="HY267" s="50"/>
      <c r="HZ267" s="50"/>
      <c r="IA267" s="50"/>
      <c r="IB267" s="50"/>
      <c r="IC267" s="50"/>
      <c r="ID267" s="50"/>
      <c r="IE267" s="50"/>
      <c r="IF267" s="50"/>
      <c r="IG267" s="50"/>
      <c r="IH267" s="50"/>
      <c r="II267" s="50"/>
      <c r="IJ267" s="50"/>
      <c r="IK267" s="50"/>
      <c r="IL267" s="50"/>
      <c r="IM267" s="50"/>
      <c r="IN267" s="50"/>
      <c r="IO267" s="50"/>
      <c r="IP267" s="50"/>
      <c r="IQ267" s="50"/>
      <c r="IR267" s="50"/>
      <c r="IS267" s="50"/>
      <c r="IT267" s="50"/>
      <c r="IU267" s="50"/>
      <c r="IV267" s="50"/>
    </row>
    <row r="268" spans="1:256" s="240" customFormat="1" ht="14.25">
      <c r="A268" s="262" t="s">
        <v>527</v>
      </c>
      <c r="B268" s="263" t="s">
        <v>528</v>
      </c>
      <c r="C268" s="268">
        <v>31.2</v>
      </c>
      <c r="HU268" s="50"/>
      <c r="HV268" s="50"/>
      <c r="HW268" s="50"/>
      <c r="HX268" s="50"/>
      <c r="HY268" s="50"/>
      <c r="HZ268" s="50"/>
      <c r="IA268" s="50"/>
      <c r="IB268" s="50"/>
      <c r="IC268" s="50"/>
      <c r="ID268" s="50"/>
      <c r="IE268" s="50"/>
      <c r="IF268" s="50"/>
      <c r="IG268" s="50"/>
      <c r="IH268" s="50"/>
      <c r="II268" s="50"/>
      <c r="IJ268" s="50"/>
      <c r="IK268" s="50"/>
      <c r="IL268" s="50"/>
      <c r="IM268" s="50"/>
      <c r="IN268" s="50"/>
      <c r="IO268" s="50"/>
      <c r="IP268" s="50"/>
      <c r="IQ268" s="50"/>
      <c r="IR268" s="50"/>
      <c r="IS268" s="50"/>
      <c r="IT268" s="50"/>
      <c r="IU268" s="50"/>
      <c r="IV268" s="50"/>
    </row>
    <row r="269" spans="1:256" s="240" customFormat="1" ht="14.25">
      <c r="A269" s="264" t="s">
        <v>529</v>
      </c>
      <c r="B269" s="265" t="s">
        <v>530</v>
      </c>
      <c r="C269" s="269">
        <f>SUM(C270:C272)</f>
        <v>17346</v>
      </c>
      <c r="HU269" s="50"/>
      <c r="HV269" s="50"/>
      <c r="HW269" s="50"/>
      <c r="HX269" s="50"/>
      <c r="HY269" s="50"/>
      <c r="HZ269" s="50"/>
      <c r="IA269" s="50"/>
      <c r="IB269" s="50"/>
      <c r="IC269" s="50"/>
      <c r="ID269" s="50"/>
      <c r="IE269" s="50"/>
      <c r="IF269" s="50"/>
      <c r="IG269" s="50"/>
      <c r="IH269" s="50"/>
      <c r="II269" s="50"/>
      <c r="IJ269" s="50"/>
      <c r="IK269" s="50"/>
      <c r="IL269" s="50"/>
      <c r="IM269" s="50"/>
      <c r="IN269" s="50"/>
      <c r="IO269" s="50"/>
      <c r="IP269" s="50"/>
      <c r="IQ269" s="50"/>
      <c r="IR269" s="50"/>
      <c r="IS269" s="50"/>
      <c r="IT269" s="50"/>
      <c r="IU269" s="50"/>
      <c r="IV269" s="50"/>
    </row>
    <row r="270" spans="1:256" s="240" customFormat="1" ht="14.25">
      <c r="A270" s="262" t="s">
        <v>531</v>
      </c>
      <c r="B270" s="263" t="s">
        <v>532</v>
      </c>
      <c r="C270" s="268">
        <v>16588.2</v>
      </c>
      <c r="HU270" s="50"/>
      <c r="HV270" s="50"/>
      <c r="HW270" s="50"/>
      <c r="HX270" s="50"/>
      <c r="HY270" s="50"/>
      <c r="HZ270" s="50"/>
      <c r="IA270" s="50"/>
      <c r="IB270" s="50"/>
      <c r="IC270" s="50"/>
      <c r="ID270" s="50"/>
      <c r="IE270" s="50"/>
      <c r="IF270" s="50"/>
      <c r="IG270" s="50"/>
      <c r="IH270" s="50"/>
      <c r="II270" s="50"/>
      <c r="IJ270" s="50"/>
      <c r="IK270" s="50"/>
      <c r="IL270" s="50"/>
      <c r="IM270" s="50"/>
      <c r="IN270" s="50"/>
      <c r="IO270" s="50"/>
      <c r="IP270" s="50"/>
      <c r="IQ270" s="50"/>
      <c r="IR270" s="50"/>
      <c r="IS270" s="50"/>
      <c r="IT270" s="50"/>
      <c r="IU270" s="50"/>
      <c r="IV270" s="50"/>
    </row>
    <row r="271" spans="1:256" s="240" customFormat="1" ht="14.25">
      <c r="A271" s="262" t="s">
        <v>533</v>
      </c>
      <c r="B271" s="263" t="s">
        <v>534</v>
      </c>
      <c r="C271" s="268">
        <v>356</v>
      </c>
      <c r="HU271" s="50"/>
      <c r="HV271" s="50"/>
      <c r="HW271" s="50"/>
      <c r="HX271" s="50"/>
      <c r="HY271" s="50"/>
      <c r="HZ271" s="50"/>
      <c r="IA271" s="50"/>
      <c r="IB271" s="50"/>
      <c r="IC271" s="50"/>
      <c r="ID271" s="50"/>
      <c r="IE271" s="50"/>
      <c r="IF271" s="50"/>
      <c r="IG271" s="50"/>
      <c r="IH271" s="50"/>
      <c r="II271" s="50"/>
      <c r="IJ271" s="50"/>
      <c r="IK271" s="50"/>
      <c r="IL271" s="50"/>
      <c r="IM271" s="50"/>
      <c r="IN271" s="50"/>
      <c r="IO271" s="50"/>
      <c r="IP271" s="50"/>
      <c r="IQ271" s="50"/>
      <c r="IR271" s="50"/>
      <c r="IS271" s="50"/>
      <c r="IT271" s="50"/>
      <c r="IU271" s="50"/>
      <c r="IV271" s="50"/>
    </row>
    <row r="272" spans="1:256" s="240" customFormat="1" ht="14.25">
      <c r="A272" s="262" t="s">
        <v>535</v>
      </c>
      <c r="B272" s="263" t="s">
        <v>536</v>
      </c>
      <c r="C272" s="268">
        <v>401.8</v>
      </c>
      <c r="HU272" s="50"/>
      <c r="HV272" s="50"/>
      <c r="HW272" s="50"/>
      <c r="HX272" s="50"/>
      <c r="HY272" s="50"/>
      <c r="HZ272" s="50"/>
      <c r="IA272" s="50"/>
      <c r="IB272" s="50"/>
      <c r="IC272" s="50"/>
      <c r="ID272" s="50"/>
      <c r="IE272" s="50"/>
      <c r="IF272" s="50"/>
      <c r="IG272" s="50"/>
      <c r="IH272" s="50"/>
      <c r="II272" s="50"/>
      <c r="IJ272" s="50"/>
      <c r="IK272" s="50"/>
      <c r="IL272" s="50"/>
      <c r="IM272" s="50"/>
      <c r="IN272" s="50"/>
      <c r="IO272" s="50"/>
      <c r="IP272" s="50"/>
      <c r="IQ272" s="50"/>
      <c r="IR272" s="50"/>
      <c r="IS272" s="50"/>
      <c r="IT272" s="50"/>
      <c r="IU272" s="50"/>
      <c r="IV272" s="50"/>
    </row>
    <row r="273" spans="1:256" s="240" customFormat="1" ht="14.25">
      <c r="A273" s="264" t="s">
        <v>537</v>
      </c>
      <c r="B273" s="265" t="s">
        <v>77</v>
      </c>
      <c r="C273" s="269">
        <f>C274+C278+C280+C282</f>
        <v>3831.2999999999997</v>
      </c>
      <c r="HU273" s="50"/>
      <c r="HV273" s="50"/>
      <c r="HW273" s="50"/>
      <c r="HX273" s="50"/>
      <c r="HY273" s="50"/>
      <c r="HZ273" s="50"/>
      <c r="IA273" s="50"/>
      <c r="IB273" s="50"/>
      <c r="IC273" s="50"/>
      <c r="ID273" s="50"/>
      <c r="IE273" s="50"/>
      <c r="IF273" s="50"/>
      <c r="IG273" s="50"/>
      <c r="IH273" s="50"/>
      <c r="II273" s="50"/>
      <c r="IJ273" s="50"/>
      <c r="IK273" s="50"/>
      <c r="IL273" s="50"/>
      <c r="IM273" s="50"/>
      <c r="IN273" s="50"/>
      <c r="IO273" s="50"/>
      <c r="IP273" s="50"/>
      <c r="IQ273" s="50"/>
      <c r="IR273" s="50"/>
      <c r="IS273" s="50"/>
      <c r="IT273" s="50"/>
      <c r="IU273" s="50"/>
      <c r="IV273" s="50"/>
    </row>
    <row r="274" spans="1:256" s="240" customFormat="1" ht="14.25">
      <c r="A274" s="264" t="s">
        <v>538</v>
      </c>
      <c r="B274" s="265" t="s">
        <v>539</v>
      </c>
      <c r="C274" s="269">
        <f>SUM(C275:C277)</f>
        <v>3522.1</v>
      </c>
      <c r="HU274" s="50"/>
      <c r="HV274" s="50"/>
      <c r="HW274" s="50"/>
      <c r="HX274" s="50"/>
      <c r="HY274" s="50"/>
      <c r="HZ274" s="50"/>
      <c r="IA274" s="50"/>
      <c r="IB274" s="50"/>
      <c r="IC274" s="50"/>
      <c r="ID274" s="50"/>
      <c r="IE274" s="50"/>
      <c r="IF274" s="50"/>
      <c r="IG274" s="50"/>
      <c r="IH274" s="50"/>
      <c r="II274" s="50"/>
      <c r="IJ274" s="50"/>
      <c r="IK274" s="50"/>
      <c r="IL274" s="50"/>
      <c r="IM274" s="50"/>
      <c r="IN274" s="50"/>
      <c r="IO274" s="50"/>
      <c r="IP274" s="50"/>
      <c r="IQ274" s="50"/>
      <c r="IR274" s="50"/>
      <c r="IS274" s="50"/>
      <c r="IT274" s="50"/>
      <c r="IU274" s="50"/>
      <c r="IV274" s="50"/>
    </row>
    <row r="275" spans="1:256" s="240" customFormat="1" ht="14.25">
      <c r="A275" s="262" t="s">
        <v>540</v>
      </c>
      <c r="B275" s="263" t="s">
        <v>107</v>
      </c>
      <c r="C275" s="268">
        <v>182.5</v>
      </c>
      <c r="HU275" s="50"/>
      <c r="HV275" s="50"/>
      <c r="HW275" s="50"/>
      <c r="HX275" s="50"/>
      <c r="HY275" s="50"/>
      <c r="HZ275" s="50"/>
      <c r="IA275" s="50"/>
      <c r="IB275" s="50"/>
      <c r="IC275" s="50"/>
      <c r="ID275" s="50"/>
      <c r="IE275" s="50"/>
      <c r="IF275" s="50"/>
      <c r="IG275" s="50"/>
      <c r="IH275" s="50"/>
      <c r="II275" s="50"/>
      <c r="IJ275" s="50"/>
      <c r="IK275" s="50"/>
      <c r="IL275" s="50"/>
      <c r="IM275" s="50"/>
      <c r="IN275" s="50"/>
      <c r="IO275" s="50"/>
      <c r="IP275" s="50"/>
      <c r="IQ275" s="50"/>
      <c r="IR275" s="50"/>
      <c r="IS275" s="50"/>
      <c r="IT275" s="50"/>
      <c r="IU275" s="50"/>
      <c r="IV275" s="50"/>
    </row>
    <row r="276" spans="1:256" s="240" customFormat="1" ht="14.25">
      <c r="A276" s="262" t="s">
        <v>541</v>
      </c>
      <c r="B276" s="263" t="s">
        <v>542</v>
      </c>
      <c r="C276" s="270">
        <v>1336.6</v>
      </c>
      <c r="HU276" s="50"/>
      <c r="HV276" s="50"/>
      <c r="HW276" s="50"/>
      <c r="HX276" s="50"/>
      <c r="HY276" s="50"/>
      <c r="HZ276" s="50"/>
      <c r="IA276" s="50"/>
      <c r="IB276" s="50"/>
      <c r="IC276" s="50"/>
      <c r="ID276" s="50"/>
      <c r="IE276" s="50"/>
      <c r="IF276" s="50"/>
      <c r="IG276" s="50"/>
      <c r="IH276" s="50"/>
      <c r="II276" s="50"/>
      <c r="IJ276" s="50"/>
      <c r="IK276" s="50"/>
      <c r="IL276" s="50"/>
      <c r="IM276" s="50"/>
      <c r="IN276" s="50"/>
      <c r="IO276" s="50"/>
      <c r="IP276" s="50"/>
      <c r="IQ276" s="50"/>
      <c r="IR276" s="50"/>
      <c r="IS276" s="50"/>
      <c r="IT276" s="50"/>
      <c r="IU276" s="50"/>
      <c r="IV276" s="50"/>
    </row>
    <row r="277" spans="1:256" s="240" customFormat="1" ht="14.25">
      <c r="A277" s="262" t="s">
        <v>543</v>
      </c>
      <c r="B277" s="263" t="s">
        <v>544</v>
      </c>
      <c r="C277" s="268">
        <v>2003</v>
      </c>
      <c r="HU277" s="50"/>
      <c r="HV277" s="50"/>
      <c r="HW277" s="50"/>
      <c r="HX277" s="50"/>
      <c r="HY277" s="50"/>
      <c r="HZ277" s="50"/>
      <c r="IA277" s="50"/>
      <c r="IB277" s="50"/>
      <c r="IC277" s="50"/>
      <c r="ID277" s="50"/>
      <c r="IE277" s="50"/>
      <c r="IF277" s="50"/>
      <c r="IG277" s="50"/>
      <c r="IH277" s="50"/>
      <c r="II277" s="50"/>
      <c r="IJ277" s="50"/>
      <c r="IK277" s="50"/>
      <c r="IL277" s="50"/>
      <c r="IM277" s="50"/>
      <c r="IN277" s="50"/>
      <c r="IO277" s="50"/>
      <c r="IP277" s="50"/>
      <c r="IQ277" s="50"/>
      <c r="IR277" s="50"/>
      <c r="IS277" s="50"/>
      <c r="IT277" s="50"/>
      <c r="IU277" s="50"/>
      <c r="IV277" s="50"/>
    </row>
    <row r="278" spans="1:256" s="240" customFormat="1" ht="14.25">
      <c r="A278" s="264">
        <v>21202</v>
      </c>
      <c r="B278" s="265" t="s">
        <v>545</v>
      </c>
      <c r="C278" s="269">
        <f>SUM(C279)</f>
        <v>155</v>
      </c>
      <c r="HU278" s="50"/>
      <c r="HV278" s="50"/>
      <c r="HW278" s="50"/>
      <c r="HX278" s="50"/>
      <c r="HY278" s="50"/>
      <c r="HZ278" s="50"/>
      <c r="IA278" s="50"/>
      <c r="IB278" s="50"/>
      <c r="IC278" s="50"/>
      <c r="ID278" s="50"/>
      <c r="IE278" s="50"/>
      <c r="IF278" s="50"/>
      <c r="IG278" s="50"/>
      <c r="IH278" s="50"/>
      <c r="II278" s="50"/>
      <c r="IJ278" s="50"/>
      <c r="IK278" s="50"/>
      <c r="IL278" s="50"/>
      <c r="IM278" s="50"/>
      <c r="IN278" s="50"/>
      <c r="IO278" s="50"/>
      <c r="IP278" s="50"/>
      <c r="IQ278" s="50"/>
      <c r="IR278" s="50"/>
      <c r="IS278" s="50"/>
      <c r="IT278" s="50"/>
      <c r="IU278" s="50"/>
      <c r="IV278" s="50"/>
    </row>
    <row r="279" spans="1:256" s="240" customFormat="1" ht="14.25">
      <c r="A279" s="262">
        <v>2120201</v>
      </c>
      <c r="B279" s="263" t="s">
        <v>545</v>
      </c>
      <c r="C279" s="268">
        <v>155</v>
      </c>
      <c r="HU279" s="50"/>
      <c r="HV279" s="50"/>
      <c r="HW279" s="50"/>
      <c r="HX279" s="50"/>
      <c r="HY279" s="50"/>
      <c r="HZ279" s="50"/>
      <c r="IA279" s="50"/>
      <c r="IB279" s="50"/>
      <c r="IC279" s="50"/>
      <c r="ID279" s="50"/>
      <c r="IE279" s="50"/>
      <c r="IF279" s="50"/>
      <c r="IG279" s="50"/>
      <c r="IH279" s="50"/>
      <c r="II279" s="50"/>
      <c r="IJ279" s="50"/>
      <c r="IK279" s="50"/>
      <c r="IL279" s="50"/>
      <c r="IM279" s="50"/>
      <c r="IN279" s="50"/>
      <c r="IO279" s="50"/>
      <c r="IP279" s="50"/>
      <c r="IQ279" s="50"/>
      <c r="IR279" s="50"/>
      <c r="IS279" s="50"/>
      <c r="IT279" s="50"/>
      <c r="IU279" s="50"/>
      <c r="IV279" s="50"/>
    </row>
    <row r="280" spans="1:256" s="240" customFormat="1" ht="14.25">
      <c r="A280" s="264" t="s">
        <v>546</v>
      </c>
      <c r="B280" s="265" t="s">
        <v>547</v>
      </c>
      <c r="C280" s="269">
        <f>SUM(C281)</f>
        <v>12</v>
      </c>
      <c r="HU280" s="50"/>
      <c r="HV280" s="50"/>
      <c r="HW280" s="50"/>
      <c r="HX280" s="50"/>
      <c r="HY280" s="50"/>
      <c r="HZ280" s="50"/>
      <c r="IA280" s="50"/>
      <c r="IB280" s="50"/>
      <c r="IC280" s="50"/>
      <c r="ID280" s="50"/>
      <c r="IE280" s="50"/>
      <c r="IF280" s="50"/>
      <c r="IG280" s="50"/>
      <c r="IH280" s="50"/>
      <c r="II280" s="50"/>
      <c r="IJ280" s="50"/>
      <c r="IK280" s="50"/>
      <c r="IL280" s="50"/>
      <c r="IM280" s="50"/>
      <c r="IN280" s="50"/>
      <c r="IO280" s="50"/>
      <c r="IP280" s="50"/>
      <c r="IQ280" s="50"/>
      <c r="IR280" s="50"/>
      <c r="IS280" s="50"/>
      <c r="IT280" s="50"/>
      <c r="IU280" s="50"/>
      <c r="IV280" s="50"/>
    </row>
    <row r="281" spans="1:256" s="240" customFormat="1" ht="14.25">
      <c r="A281" s="262" t="s">
        <v>548</v>
      </c>
      <c r="B281" s="263" t="s">
        <v>549</v>
      </c>
      <c r="C281" s="270">
        <v>12</v>
      </c>
      <c r="HU281" s="50"/>
      <c r="HV281" s="50"/>
      <c r="HW281" s="50"/>
      <c r="HX281" s="50"/>
      <c r="HY281" s="50"/>
      <c r="HZ281" s="50"/>
      <c r="IA281" s="50"/>
      <c r="IB281" s="50"/>
      <c r="IC281" s="50"/>
      <c r="ID281" s="50"/>
      <c r="IE281" s="50"/>
      <c r="IF281" s="50"/>
      <c r="IG281" s="50"/>
      <c r="IH281" s="50"/>
      <c r="II281" s="50"/>
      <c r="IJ281" s="50"/>
      <c r="IK281" s="50"/>
      <c r="IL281" s="50"/>
      <c r="IM281" s="50"/>
      <c r="IN281" s="50"/>
      <c r="IO281" s="50"/>
      <c r="IP281" s="50"/>
      <c r="IQ281" s="50"/>
      <c r="IR281" s="50"/>
      <c r="IS281" s="50"/>
      <c r="IT281" s="50"/>
      <c r="IU281" s="50"/>
      <c r="IV281" s="50"/>
    </row>
    <row r="282" spans="1:256" s="240" customFormat="1" ht="14.25">
      <c r="A282" s="264" t="s">
        <v>550</v>
      </c>
      <c r="B282" s="265" t="s">
        <v>551</v>
      </c>
      <c r="C282" s="269">
        <f>SUM(C283)</f>
        <v>142.2</v>
      </c>
      <c r="HU282" s="50"/>
      <c r="HV282" s="50"/>
      <c r="HW282" s="50"/>
      <c r="HX282" s="50"/>
      <c r="HY282" s="50"/>
      <c r="HZ282" s="50"/>
      <c r="IA282" s="50"/>
      <c r="IB282" s="50"/>
      <c r="IC282" s="50"/>
      <c r="ID282" s="50"/>
      <c r="IE282" s="50"/>
      <c r="IF282" s="50"/>
      <c r="IG282" s="50"/>
      <c r="IH282" s="50"/>
      <c r="II282" s="50"/>
      <c r="IJ282" s="50"/>
      <c r="IK282" s="50"/>
      <c r="IL282" s="50"/>
      <c r="IM282" s="50"/>
      <c r="IN282" s="50"/>
      <c r="IO282" s="50"/>
      <c r="IP282" s="50"/>
      <c r="IQ282" s="50"/>
      <c r="IR282" s="50"/>
      <c r="IS282" s="50"/>
      <c r="IT282" s="50"/>
      <c r="IU282" s="50"/>
      <c r="IV282" s="50"/>
    </row>
    <row r="283" spans="1:256" s="240" customFormat="1" ht="14.25">
      <c r="A283" s="262" t="s">
        <v>552</v>
      </c>
      <c r="B283" s="263" t="s">
        <v>551</v>
      </c>
      <c r="C283" s="268">
        <v>142.2</v>
      </c>
      <c r="HU283" s="50"/>
      <c r="HV283" s="50"/>
      <c r="HW283" s="50"/>
      <c r="HX283" s="50"/>
      <c r="HY283" s="50"/>
      <c r="HZ283" s="50"/>
      <c r="IA283" s="50"/>
      <c r="IB283" s="50"/>
      <c r="IC283" s="50"/>
      <c r="ID283" s="50"/>
      <c r="IE283" s="50"/>
      <c r="IF283" s="50"/>
      <c r="IG283" s="50"/>
      <c r="IH283" s="50"/>
      <c r="II283" s="50"/>
      <c r="IJ283" s="50"/>
      <c r="IK283" s="50"/>
      <c r="IL283" s="50"/>
      <c r="IM283" s="50"/>
      <c r="IN283" s="50"/>
      <c r="IO283" s="50"/>
      <c r="IP283" s="50"/>
      <c r="IQ283" s="50"/>
      <c r="IR283" s="50"/>
      <c r="IS283" s="50"/>
      <c r="IT283" s="50"/>
      <c r="IU283" s="50"/>
      <c r="IV283" s="50"/>
    </row>
    <row r="284" spans="1:256" s="240" customFormat="1" ht="14.25">
      <c r="A284" s="264" t="s">
        <v>553</v>
      </c>
      <c r="B284" s="265" t="s">
        <v>78</v>
      </c>
      <c r="C284" s="269">
        <f>C285+C295+C300+C309+C311+C313</f>
        <v>14447.300000000001</v>
      </c>
      <c r="HU284" s="50"/>
      <c r="HV284" s="50"/>
      <c r="HW284" s="50"/>
      <c r="HX284" s="50"/>
      <c r="HY284" s="50"/>
      <c r="HZ284" s="50"/>
      <c r="IA284" s="50"/>
      <c r="IB284" s="50"/>
      <c r="IC284" s="50"/>
      <c r="ID284" s="50"/>
      <c r="IE284" s="50"/>
      <c r="IF284" s="50"/>
      <c r="IG284" s="50"/>
      <c r="IH284" s="50"/>
      <c r="II284" s="50"/>
      <c r="IJ284" s="50"/>
      <c r="IK284" s="50"/>
      <c r="IL284" s="50"/>
      <c r="IM284" s="50"/>
      <c r="IN284" s="50"/>
      <c r="IO284" s="50"/>
      <c r="IP284" s="50"/>
      <c r="IQ284" s="50"/>
      <c r="IR284" s="50"/>
      <c r="IS284" s="50"/>
      <c r="IT284" s="50"/>
      <c r="IU284" s="50"/>
      <c r="IV284" s="50"/>
    </row>
    <row r="285" spans="1:256" s="240" customFormat="1" ht="14.25">
      <c r="A285" s="264" t="s">
        <v>554</v>
      </c>
      <c r="B285" s="265" t="s">
        <v>555</v>
      </c>
      <c r="C285" s="269">
        <f>SUM(C286:C294)</f>
        <v>3446.6</v>
      </c>
      <c r="HU285" s="50"/>
      <c r="HV285" s="50"/>
      <c r="HW285" s="50"/>
      <c r="HX285" s="50"/>
      <c r="HY285" s="50"/>
      <c r="HZ285" s="50"/>
      <c r="IA285" s="50"/>
      <c r="IB285" s="50"/>
      <c r="IC285" s="50"/>
      <c r="ID285" s="50"/>
      <c r="IE285" s="50"/>
      <c r="IF285" s="50"/>
      <c r="IG285" s="50"/>
      <c r="IH285" s="50"/>
      <c r="II285" s="50"/>
      <c r="IJ285" s="50"/>
      <c r="IK285" s="50"/>
      <c r="IL285" s="50"/>
      <c r="IM285" s="50"/>
      <c r="IN285" s="50"/>
      <c r="IO285" s="50"/>
      <c r="IP285" s="50"/>
      <c r="IQ285" s="50"/>
      <c r="IR285" s="50"/>
      <c r="IS285" s="50"/>
      <c r="IT285" s="50"/>
      <c r="IU285" s="50"/>
      <c r="IV285" s="50"/>
    </row>
    <row r="286" spans="1:256" s="240" customFormat="1" ht="14.25">
      <c r="A286" s="262" t="s">
        <v>556</v>
      </c>
      <c r="B286" s="263" t="s">
        <v>107</v>
      </c>
      <c r="C286" s="268">
        <v>411.6</v>
      </c>
      <c r="HU286" s="50"/>
      <c r="HV286" s="50"/>
      <c r="HW286" s="50"/>
      <c r="HX286" s="50"/>
      <c r="HY286" s="50"/>
      <c r="HZ286" s="50"/>
      <c r="IA286" s="50"/>
      <c r="IB286" s="50"/>
      <c r="IC286" s="50"/>
      <c r="ID286" s="50"/>
      <c r="IE286" s="50"/>
      <c r="IF286" s="50"/>
      <c r="IG286" s="50"/>
      <c r="IH286" s="50"/>
      <c r="II286" s="50"/>
      <c r="IJ286" s="50"/>
      <c r="IK286" s="50"/>
      <c r="IL286" s="50"/>
      <c r="IM286" s="50"/>
      <c r="IN286" s="50"/>
      <c r="IO286" s="50"/>
      <c r="IP286" s="50"/>
      <c r="IQ286" s="50"/>
      <c r="IR286" s="50"/>
      <c r="IS286" s="50"/>
      <c r="IT286" s="50"/>
      <c r="IU286" s="50"/>
      <c r="IV286" s="50"/>
    </row>
    <row r="287" spans="1:256" s="240" customFormat="1" ht="14.25">
      <c r="A287" s="262" t="s">
        <v>557</v>
      </c>
      <c r="B287" s="263" t="s">
        <v>119</v>
      </c>
      <c r="C287" s="268">
        <v>2024.6</v>
      </c>
      <c r="HU287" s="50"/>
      <c r="HV287" s="50"/>
      <c r="HW287" s="50"/>
      <c r="HX287" s="50"/>
      <c r="HY287" s="50"/>
      <c r="HZ287" s="50"/>
      <c r="IA287" s="50"/>
      <c r="IB287" s="50"/>
      <c r="IC287" s="50"/>
      <c r="ID287" s="50"/>
      <c r="IE287" s="50"/>
      <c r="IF287" s="50"/>
      <c r="IG287" s="50"/>
      <c r="IH287" s="50"/>
      <c r="II287" s="50"/>
      <c r="IJ287" s="50"/>
      <c r="IK287" s="50"/>
      <c r="IL287" s="50"/>
      <c r="IM287" s="50"/>
      <c r="IN287" s="50"/>
      <c r="IO287" s="50"/>
      <c r="IP287" s="50"/>
      <c r="IQ287" s="50"/>
      <c r="IR287" s="50"/>
      <c r="IS287" s="50"/>
      <c r="IT287" s="50"/>
      <c r="IU287" s="50"/>
      <c r="IV287" s="50"/>
    </row>
    <row r="288" spans="1:256" s="240" customFormat="1" ht="14.25">
      <c r="A288" s="262" t="s">
        <v>558</v>
      </c>
      <c r="B288" s="263" t="s">
        <v>559</v>
      </c>
      <c r="C288" s="268">
        <v>169</v>
      </c>
      <c r="HU288" s="50"/>
      <c r="HV288" s="50"/>
      <c r="HW288" s="50"/>
      <c r="HX288" s="50"/>
      <c r="HY288" s="50"/>
      <c r="HZ288" s="50"/>
      <c r="IA288" s="50"/>
      <c r="IB288" s="50"/>
      <c r="IC288" s="50"/>
      <c r="ID288" s="50"/>
      <c r="IE288" s="50"/>
      <c r="IF288" s="50"/>
      <c r="IG288" s="50"/>
      <c r="IH288" s="50"/>
      <c r="II288" s="50"/>
      <c r="IJ288" s="50"/>
      <c r="IK288" s="50"/>
      <c r="IL288" s="50"/>
      <c r="IM288" s="50"/>
      <c r="IN288" s="50"/>
      <c r="IO288" s="50"/>
      <c r="IP288" s="50"/>
      <c r="IQ288" s="50"/>
      <c r="IR288" s="50"/>
      <c r="IS288" s="50"/>
      <c r="IT288" s="50"/>
      <c r="IU288" s="50"/>
      <c r="IV288" s="50"/>
    </row>
    <row r="289" spans="1:256" s="240" customFormat="1" ht="14.25">
      <c r="A289" s="262" t="s">
        <v>560</v>
      </c>
      <c r="B289" s="263" t="s">
        <v>561</v>
      </c>
      <c r="C289" s="268">
        <v>389.4</v>
      </c>
      <c r="HU289" s="50"/>
      <c r="HV289" s="50"/>
      <c r="HW289" s="50"/>
      <c r="HX289" s="50"/>
      <c r="HY289" s="50"/>
      <c r="HZ289" s="50"/>
      <c r="IA289" s="50"/>
      <c r="IB289" s="50"/>
      <c r="IC289" s="50"/>
      <c r="ID289" s="50"/>
      <c r="IE289" s="50"/>
      <c r="IF289" s="50"/>
      <c r="IG289" s="50"/>
      <c r="IH289" s="50"/>
      <c r="II289" s="50"/>
      <c r="IJ289" s="50"/>
      <c r="IK289" s="50"/>
      <c r="IL289" s="50"/>
      <c r="IM289" s="50"/>
      <c r="IN289" s="50"/>
      <c r="IO289" s="50"/>
      <c r="IP289" s="50"/>
      <c r="IQ289" s="50"/>
      <c r="IR289" s="50"/>
      <c r="IS289" s="50"/>
      <c r="IT289" s="50"/>
      <c r="IU289" s="50"/>
      <c r="IV289" s="50"/>
    </row>
    <row r="290" spans="1:256" s="240" customFormat="1" ht="14.25">
      <c r="A290" s="262" t="s">
        <v>562</v>
      </c>
      <c r="B290" s="263" t="s">
        <v>563</v>
      </c>
      <c r="C290" s="268">
        <v>226</v>
      </c>
      <c r="HU290" s="50"/>
      <c r="HV290" s="50"/>
      <c r="HW290" s="50"/>
      <c r="HX290" s="50"/>
      <c r="HY290" s="50"/>
      <c r="HZ290" s="50"/>
      <c r="IA290" s="50"/>
      <c r="IB290" s="50"/>
      <c r="IC290" s="50"/>
      <c r="ID290" s="50"/>
      <c r="IE290" s="50"/>
      <c r="IF290" s="50"/>
      <c r="IG290" s="50"/>
      <c r="IH290" s="50"/>
      <c r="II290" s="50"/>
      <c r="IJ290" s="50"/>
      <c r="IK290" s="50"/>
      <c r="IL290" s="50"/>
      <c r="IM290" s="50"/>
      <c r="IN290" s="50"/>
      <c r="IO290" s="50"/>
      <c r="IP290" s="50"/>
      <c r="IQ290" s="50"/>
      <c r="IR290" s="50"/>
      <c r="IS290" s="50"/>
      <c r="IT290" s="50"/>
      <c r="IU290" s="50"/>
      <c r="IV290" s="50"/>
    </row>
    <row r="291" spans="1:256" s="240" customFormat="1" ht="14.25">
      <c r="A291" s="262" t="s">
        <v>564</v>
      </c>
      <c r="B291" s="263" t="s">
        <v>565</v>
      </c>
      <c r="C291" s="268">
        <v>11.1</v>
      </c>
      <c r="HU291" s="50"/>
      <c r="HV291" s="50"/>
      <c r="HW291" s="50"/>
      <c r="HX291" s="50"/>
      <c r="HY291" s="50"/>
      <c r="HZ291" s="50"/>
      <c r="IA291" s="50"/>
      <c r="IB291" s="50"/>
      <c r="IC291" s="50"/>
      <c r="ID291" s="50"/>
      <c r="IE291" s="50"/>
      <c r="IF291" s="50"/>
      <c r="IG291" s="50"/>
      <c r="IH291" s="50"/>
      <c r="II291" s="50"/>
      <c r="IJ291" s="50"/>
      <c r="IK291" s="50"/>
      <c r="IL291" s="50"/>
      <c r="IM291" s="50"/>
      <c r="IN291" s="50"/>
      <c r="IO291" s="50"/>
      <c r="IP291" s="50"/>
      <c r="IQ291" s="50"/>
      <c r="IR291" s="50"/>
      <c r="IS291" s="50"/>
      <c r="IT291" s="50"/>
      <c r="IU291" s="50"/>
      <c r="IV291" s="50"/>
    </row>
    <row r="292" spans="1:256" s="240" customFormat="1" ht="14.25">
      <c r="A292" s="271">
        <v>2130122</v>
      </c>
      <c r="B292" s="259" t="s">
        <v>566</v>
      </c>
      <c r="C292" s="268">
        <v>155</v>
      </c>
      <c r="HU292" s="50"/>
      <c r="HV292" s="50"/>
      <c r="HW292" s="50"/>
      <c r="HX292" s="50"/>
      <c r="HY292" s="50"/>
      <c r="HZ292" s="50"/>
      <c r="IA292" s="50"/>
      <c r="IB292" s="50"/>
      <c r="IC292" s="50"/>
      <c r="ID292" s="50"/>
      <c r="IE292" s="50"/>
      <c r="IF292" s="50"/>
      <c r="IG292" s="50"/>
      <c r="IH292" s="50"/>
      <c r="II292" s="50"/>
      <c r="IJ292" s="50"/>
      <c r="IK292" s="50"/>
      <c r="IL292" s="50"/>
      <c r="IM292" s="50"/>
      <c r="IN292" s="50"/>
      <c r="IO292" s="50"/>
      <c r="IP292" s="50"/>
      <c r="IQ292" s="50"/>
      <c r="IR292" s="50"/>
      <c r="IS292" s="50"/>
      <c r="IT292" s="50"/>
      <c r="IU292" s="50"/>
      <c r="IV292" s="50"/>
    </row>
    <row r="293" spans="1:256" s="240" customFormat="1" ht="14.25">
      <c r="A293" s="262" t="s">
        <v>567</v>
      </c>
      <c r="B293" s="263" t="s">
        <v>568</v>
      </c>
      <c r="C293" s="268">
        <v>15.9</v>
      </c>
      <c r="HU293" s="50"/>
      <c r="HV293" s="50"/>
      <c r="HW293" s="50"/>
      <c r="HX293" s="50"/>
      <c r="HY293" s="50"/>
      <c r="HZ293" s="50"/>
      <c r="IA293" s="50"/>
      <c r="IB293" s="50"/>
      <c r="IC293" s="50"/>
      <c r="ID293" s="50"/>
      <c r="IE293" s="50"/>
      <c r="IF293" s="50"/>
      <c r="IG293" s="50"/>
      <c r="IH293" s="50"/>
      <c r="II293" s="50"/>
      <c r="IJ293" s="50"/>
      <c r="IK293" s="50"/>
      <c r="IL293" s="50"/>
      <c r="IM293" s="50"/>
      <c r="IN293" s="50"/>
      <c r="IO293" s="50"/>
      <c r="IP293" s="50"/>
      <c r="IQ293" s="50"/>
      <c r="IR293" s="50"/>
      <c r="IS293" s="50"/>
      <c r="IT293" s="50"/>
      <c r="IU293" s="50"/>
      <c r="IV293" s="50"/>
    </row>
    <row r="294" spans="1:256" s="240" customFormat="1" ht="14.25">
      <c r="A294" s="262">
        <v>2130148</v>
      </c>
      <c r="B294" s="263" t="s">
        <v>569</v>
      </c>
      <c r="C294" s="268">
        <v>44</v>
      </c>
      <c r="HU294" s="50"/>
      <c r="HV294" s="50"/>
      <c r="HW294" s="50"/>
      <c r="HX294" s="50"/>
      <c r="HY294" s="50"/>
      <c r="HZ294" s="50"/>
      <c r="IA294" s="50"/>
      <c r="IB294" s="50"/>
      <c r="IC294" s="50"/>
      <c r="ID294" s="50"/>
      <c r="IE294" s="50"/>
      <c r="IF294" s="50"/>
      <c r="IG294" s="50"/>
      <c r="IH294" s="50"/>
      <c r="II294" s="50"/>
      <c r="IJ294" s="50"/>
      <c r="IK294" s="50"/>
      <c r="IL294" s="50"/>
      <c r="IM294" s="50"/>
      <c r="IN294" s="50"/>
      <c r="IO294" s="50"/>
      <c r="IP294" s="50"/>
      <c r="IQ294" s="50"/>
      <c r="IR294" s="50"/>
      <c r="IS294" s="50"/>
      <c r="IT294" s="50"/>
      <c r="IU294" s="50"/>
      <c r="IV294" s="50"/>
    </row>
    <row r="295" spans="1:256" s="240" customFormat="1" ht="14.25">
      <c r="A295" s="264" t="s">
        <v>570</v>
      </c>
      <c r="B295" s="265" t="s">
        <v>571</v>
      </c>
      <c r="C295" s="269">
        <f>SUM(C296:C299)</f>
        <v>301</v>
      </c>
      <c r="HU295" s="50"/>
      <c r="HV295" s="50"/>
      <c r="HW295" s="50"/>
      <c r="HX295" s="50"/>
      <c r="HY295" s="50"/>
      <c r="HZ295" s="50"/>
      <c r="IA295" s="50"/>
      <c r="IB295" s="50"/>
      <c r="IC295" s="50"/>
      <c r="ID295" s="50"/>
      <c r="IE295" s="50"/>
      <c r="IF295" s="50"/>
      <c r="IG295" s="50"/>
      <c r="IH295" s="50"/>
      <c r="II295" s="50"/>
      <c r="IJ295" s="50"/>
      <c r="IK295" s="50"/>
      <c r="IL295" s="50"/>
      <c r="IM295" s="50"/>
      <c r="IN295" s="50"/>
      <c r="IO295" s="50"/>
      <c r="IP295" s="50"/>
      <c r="IQ295" s="50"/>
      <c r="IR295" s="50"/>
      <c r="IS295" s="50"/>
      <c r="IT295" s="50"/>
      <c r="IU295" s="50"/>
      <c r="IV295" s="50"/>
    </row>
    <row r="296" spans="1:256" s="240" customFormat="1" ht="14.25">
      <c r="A296" s="271">
        <v>2130205</v>
      </c>
      <c r="B296" s="259" t="s">
        <v>572</v>
      </c>
      <c r="C296" s="268">
        <v>98.6</v>
      </c>
      <c r="HU296" s="50"/>
      <c r="HV296" s="50"/>
      <c r="HW296" s="50"/>
      <c r="HX296" s="50"/>
      <c r="HY296" s="50"/>
      <c r="HZ296" s="50"/>
      <c r="IA296" s="50"/>
      <c r="IB296" s="50"/>
      <c r="IC296" s="50"/>
      <c r="ID296" s="50"/>
      <c r="IE296" s="50"/>
      <c r="IF296" s="50"/>
      <c r="IG296" s="50"/>
      <c r="IH296" s="50"/>
      <c r="II296" s="50"/>
      <c r="IJ296" s="50"/>
      <c r="IK296" s="50"/>
      <c r="IL296" s="50"/>
      <c r="IM296" s="50"/>
      <c r="IN296" s="50"/>
      <c r="IO296" s="50"/>
      <c r="IP296" s="50"/>
      <c r="IQ296" s="50"/>
      <c r="IR296" s="50"/>
      <c r="IS296" s="50"/>
      <c r="IT296" s="50"/>
      <c r="IU296" s="50"/>
      <c r="IV296" s="50"/>
    </row>
    <row r="297" spans="1:256" s="240" customFormat="1" ht="14.25">
      <c r="A297" s="262" t="s">
        <v>573</v>
      </c>
      <c r="B297" s="263" t="s">
        <v>574</v>
      </c>
      <c r="C297" s="268">
        <v>133.1</v>
      </c>
      <c r="HU297" s="50"/>
      <c r="HV297" s="50"/>
      <c r="HW297" s="50"/>
      <c r="HX297" s="50"/>
      <c r="HY297" s="50"/>
      <c r="HZ297" s="50"/>
      <c r="IA297" s="50"/>
      <c r="IB297" s="50"/>
      <c r="IC297" s="50"/>
      <c r="ID297" s="50"/>
      <c r="IE297" s="50"/>
      <c r="IF297" s="50"/>
      <c r="IG297" s="50"/>
      <c r="IH297" s="50"/>
      <c r="II297" s="50"/>
      <c r="IJ297" s="50"/>
      <c r="IK297" s="50"/>
      <c r="IL297" s="50"/>
      <c r="IM297" s="50"/>
      <c r="IN297" s="50"/>
      <c r="IO297" s="50"/>
      <c r="IP297" s="50"/>
      <c r="IQ297" s="50"/>
      <c r="IR297" s="50"/>
      <c r="IS297" s="50"/>
      <c r="IT297" s="50"/>
      <c r="IU297" s="50"/>
      <c r="IV297" s="50"/>
    </row>
    <row r="298" spans="1:256" s="240" customFormat="1" ht="14.25">
      <c r="A298" s="262" t="s">
        <v>575</v>
      </c>
      <c r="B298" s="263" t="s">
        <v>576</v>
      </c>
      <c r="C298" s="268">
        <v>2</v>
      </c>
      <c r="HU298" s="50"/>
      <c r="HV298" s="50"/>
      <c r="HW298" s="50"/>
      <c r="HX298" s="50"/>
      <c r="HY298" s="50"/>
      <c r="HZ298" s="50"/>
      <c r="IA298" s="50"/>
      <c r="IB298" s="50"/>
      <c r="IC298" s="50"/>
      <c r="ID298" s="50"/>
      <c r="IE298" s="50"/>
      <c r="IF298" s="50"/>
      <c r="IG298" s="50"/>
      <c r="IH298" s="50"/>
      <c r="II298" s="50"/>
      <c r="IJ298" s="50"/>
      <c r="IK298" s="50"/>
      <c r="IL298" s="50"/>
      <c r="IM298" s="50"/>
      <c r="IN298" s="50"/>
      <c r="IO298" s="50"/>
      <c r="IP298" s="50"/>
      <c r="IQ298" s="50"/>
      <c r="IR298" s="50"/>
      <c r="IS298" s="50"/>
      <c r="IT298" s="50"/>
      <c r="IU298" s="50"/>
      <c r="IV298" s="50"/>
    </row>
    <row r="299" spans="1:256" s="240" customFormat="1" ht="14.25">
      <c r="A299" s="262" t="s">
        <v>577</v>
      </c>
      <c r="B299" s="263" t="s">
        <v>578</v>
      </c>
      <c r="C299" s="268">
        <v>67.3</v>
      </c>
      <c r="HU299" s="50"/>
      <c r="HV299" s="50"/>
      <c r="HW299" s="50"/>
      <c r="HX299" s="50"/>
      <c r="HY299" s="50"/>
      <c r="HZ299" s="50"/>
      <c r="IA299" s="50"/>
      <c r="IB299" s="50"/>
      <c r="IC299" s="50"/>
      <c r="ID299" s="50"/>
      <c r="IE299" s="50"/>
      <c r="IF299" s="50"/>
      <c r="IG299" s="50"/>
      <c r="IH299" s="50"/>
      <c r="II299" s="50"/>
      <c r="IJ299" s="50"/>
      <c r="IK299" s="50"/>
      <c r="IL299" s="50"/>
      <c r="IM299" s="50"/>
      <c r="IN299" s="50"/>
      <c r="IO299" s="50"/>
      <c r="IP299" s="50"/>
      <c r="IQ299" s="50"/>
      <c r="IR299" s="50"/>
      <c r="IS299" s="50"/>
      <c r="IT299" s="50"/>
      <c r="IU299" s="50"/>
      <c r="IV299" s="50"/>
    </row>
    <row r="300" spans="1:256" s="240" customFormat="1" ht="14.25">
      <c r="A300" s="264" t="s">
        <v>579</v>
      </c>
      <c r="B300" s="265" t="s">
        <v>580</v>
      </c>
      <c r="C300" s="269">
        <f>SUM(C301:C308)</f>
        <v>2222.1000000000004</v>
      </c>
      <c r="HU300" s="50"/>
      <c r="HV300" s="50"/>
      <c r="HW300" s="50"/>
      <c r="HX300" s="50"/>
      <c r="HY300" s="50"/>
      <c r="HZ300" s="50"/>
      <c r="IA300" s="50"/>
      <c r="IB300" s="50"/>
      <c r="IC300" s="50"/>
      <c r="ID300" s="50"/>
      <c r="IE300" s="50"/>
      <c r="IF300" s="50"/>
      <c r="IG300" s="50"/>
      <c r="IH300" s="50"/>
      <c r="II300" s="50"/>
      <c r="IJ300" s="50"/>
      <c r="IK300" s="50"/>
      <c r="IL300" s="50"/>
      <c r="IM300" s="50"/>
      <c r="IN300" s="50"/>
      <c r="IO300" s="50"/>
      <c r="IP300" s="50"/>
      <c r="IQ300" s="50"/>
      <c r="IR300" s="50"/>
      <c r="IS300" s="50"/>
      <c r="IT300" s="50"/>
      <c r="IU300" s="50"/>
      <c r="IV300" s="50"/>
    </row>
    <row r="301" spans="1:256" s="240" customFormat="1" ht="14.25">
      <c r="A301" s="262" t="s">
        <v>581</v>
      </c>
      <c r="B301" s="263" t="s">
        <v>107</v>
      </c>
      <c r="C301" s="268">
        <v>156.1</v>
      </c>
      <c r="HU301" s="50"/>
      <c r="HV301" s="50"/>
      <c r="HW301" s="50"/>
      <c r="HX301" s="50"/>
      <c r="HY301" s="50"/>
      <c r="HZ301" s="50"/>
      <c r="IA301" s="50"/>
      <c r="IB301" s="50"/>
      <c r="IC301" s="50"/>
      <c r="ID301" s="50"/>
      <c r="IE301" s="50"/>
      <c r="IF301" s="50"/>
      <c r="IG301" s="50"/>
      <c r="IH301" s="50"/>
      <c r="II301" s="50"/>
      <c r="IJ301" s="50"/>
      <c r="IK301" s="50"/>
      <c r="IL301" s="50"/>
      <c r="IM301" s="50"/>
      <c r="IN301" s="50"/>
      <c r="IO301" s="50"/>
      <c r="IP301" s="50"/>
      <c r="IQ301" s="50"/>
      <c r="IR301" s="50"/>
      <c r="IS301" s="50"/>
      <c r="IT301" s="50"/>
      <c r="IU301" s="50"/>
      <c r="IV301" s="50"/>
    </row>
    <row r="302" spans="1:256" s="240" customFormat="1" ht="14.25">
      <c r="A302" s="271">
        <v>2130304</v>
      </c>
      <c r="B302" s="259" t="s">
        <v>582</v>
      </c>
      <c r="C302" s="268">
        <v>5</v>
      </c>
      <c r="HU302" s="50"/>
      <c r="HV302" s="50"/>
      <c r="HW302" s="50"/>
      <c r="HX302" s="50"/>
      <c r="HY302" s="50"/>
      <c r="HZ302" s="50"/>
      <c r="IA302" s="50"/>
      <c r="IB302" s="50"/>
      <c r="IC302" s="50"/>
      <c r="ID302" s="50"/>
      <c r="IE302" s="50"/>
      <c r="IF302" s="50"/>
      <c r="IG302" s="50"/>
      <c r="IH302" s="50"/>
      <c r="II302" s="50"/>
      <c r="IJ302" s="50"/>
      <c r="IK302" s="50"/>
      <c r="IL302" s="50"/>
      <c r="IM302" s="50"/>
      <c r="IN302" s="50"/>
      <c r="IO302" s="50"/>
      <c r="IP302" s="50"/>
      <c r="IQ302" s="50"/>
      <c r="IR302" s="50"/>
      <c r="IS302" s="50"/>
      <c r="IT302" s="50"/>
      <c r="IU302" s="50"/>
      <c r="IV302" s="50"/>
    </row>
    <row r="303" spans="1:256" s="240" customFormat="1" ht="14.25">
      <c r="A303" s="262" t="s">
        <v>583</v>
      </c>
      <c r="B303" s="263" t="s">
        <v>584</v>
      </c>
      <c r="C303" s="268">
        <v>12.8</v>
      </c>
      <c r="HU303" s="50"/>
      <c r="HV303" s="50"/>
      <c r="HW303" s="50"/>
      <c r="HX303" s="50"/>
      <c r="HY303" s="50"/>
      <c r="HZ303" s="50"/>
      <c r="IA303" s="50"/>
      <c r="IB303" s="50"/>
      <c r="IC303" s="50"/>
      <c r="ID303" s="50"/>
      <c r="IE303" s="50"/>
      <c r="IF303" s="50"/>
      <c r="IG303" s="50"/>
      <c r="IH303" s="50"/>
      <c r="II303" s="50"/>
      <c r="IJ303" s="50"/>
      <c r="IK303" s="50"/>
      <c r="IL303" s="50"/>
      <c r="IM303" s="50"/>
      <c r="IN303" s="50"/>
      <c r="IO303" s="50"/>
      <c r="IP303" s="50"/>
      <c r="IQ303" s="50"/>
      <c r="IR303" s="50"/>
      <c r="IS303" s="50"/>
      <c r="IT303" s="50"/>
      <c r="IU303" s="50"/>
      <c r="IV303" s="50"/>
    </row>
    <row r="304" spans="1:256" s="240" customFormat="1" ht="14.25">
      <c r="A304" s="262" t="s">
        <v>585</v>
      </c>
      <c r="B304" s="263" t="s">
        <v>586</v>
      </c>
      <c r="C304" s="268">
        <v>1500</v>
      </c>
      <c r="HU304" s="50"/>
      <c r="HV304" s="50"/>
      <c r="HW304" s="50"/>
      <c r="HX304" s="50"/>
      <c r="HY304" s="50"/>
      <c r="HZ304" s="50"/>
      <c r="IA304" s="50"/>
      <c r="IB304" s="50"/>
      <c r="IC304" s="50"/>
      <c r="ID304" s="50"/>
      <c r="IE304" s="50"/>
      <c r="IF304" s="50"/>
      <c r="IG304" s="50"/>
      <c r="IH304" s="50"/>
      <c r="II304" s="50"/>
      <c r="IJ304" s="50"/>
      <c r="IK304" s="50"/>
      <c r="IL304" s="50"/>
      <c r="IM304" s="50"/>
      <c r="IN304" s="50"/>
      <c r="IO304" s="50"/>
      <c r="IP304" s="50"/>
      <c r="IQ304" s="50"/>
      <c r="IR304" s="50"/>
      <c r="IS304" s="50"/>
      <c r="IT304" s="50"/>
      <c r="IU304" s="50"/>
      <c r="IV304" s="50"/>
    </row>
    <row r="305" spans="1:256" s="240" customFormat="1" ht="14.25">
      <c r="A305" s="262" t="s">
        <v>587</v>
      </c>
      <c r="B305" s="263" t="s">
        <v>588</v>
      </c>
      <c r="C305" s="268">
        <v>36.9</v>
      </c>
      <c r="HU305" s="50"/>
      <c r="HV305" s="50"/>
      <c r="HW305" s="50"/>
      <c r="HX305" s="50"/>
      <c r="HY305" s="50"/>
      <c r="HZ305" s="50"/>
      <c r="IA305" s="50"/>
      <c r="IB305" s="50"/>
      <c r="IC305" s="50"/>
      <c r="ID305" s="50"/>
      <c r="IE305" s="50"/>
      <c r="IF305" s="50"/>
      <c r="IG305" s="50"/>
      <c r="IH305" s="50"/>
      <c r="II305" s="50"/>
      <c r="IJ305" s="50"/>
      <c r="IK305" s="50"/>
      <c r="IL305" s="50"/>
      <c r="IM305" s="50"/>
      <c r="IN305" s="50"/>
      <c r="IO305" s="50"/>
      <c r="IP305" s="50"/>
      <c r="IQ305" s="50"/>
      <c r="IR305" s="50"/>
      <c r="IS305" s="50"/>
      <c r="IT305" s="50"/>
      <c r="IU305" s="50"/>
      <c r="IV305" s="50"/>
    </row>
    <row r="306" spans="1:256" s="240" customFormat="1" ht="14.25">
      <c r="A306" s="262" t="s">
        <v>589</v>
      </c>
      <c r="B306" s="263" t="s">
        <v>590</v>
      </c>
      <c r="C306" s="268">
        <v>41.9</v>
      </c>
      <c r="HU306" s="50"/>
      <c r="HV306" s="50"/>
      <c r="HW306" s="50"/>
      <c r="HX306" s="50"/>
      <c r="HY306" s="50"/>
      <c r="HZ306" s="50"/>
      <c r="IA306" s="50"/>
      <c r="IB306" s="50"/>
      <c r="IC306" s="50"/>
      <c r="ID306" s="50"/>
      <c r="IE306" s="50"/>
      <c r="IF306" s="50"/>
      <c r="IG306" s="50"/>
      <c r="IH306" s="50"/>
      <c r="II306" s="50"/>
      <c r="IJ306" s="50"/>
      <c r="IK306" s="50"/>
      <c r="IL306" s="50"/>
      <c r="IM306" s="50"/>
      <c r="IN306" s="50"/>
      <c r="IO306" s="50"/>
      <c r="IP306" s="50"/>
      <c r="IQ306" s="50"/>
      <c r="IR306" s="50"/>
      <c r="IS306" s="50"/>
      <c r="IT306" s="50"/>
      <c r="IU306" s="50"/>
      <c r="IV306" s="50"/>
    </row>
    <row r="307" spans="1:256" s="240" customFormat="1" ht="14.25">
      <c r="A307" s="271">
        <v>2130334</v>
      </c>
      <c r="B307" s="259" t="s">
        <v>591</v>
      </c>
      <c r="C307" s="268">
        <v>11.5</v>
      </c>
      <c r="HU307" s="50"/>
      <c r="HV307" s="50"/>
      <c r="HW307" s="50"/>
      <c r="HX307" s="50"/>
      <c r="HY307" s="50"/>
      <c r="HZ307" s="50"/>
      <c r="IA307" s="50"/>
      <c r="IB307" s="50"/>
      <c r="IC307" s="50"/>
      <c r="ID307" s="50"/>
      <c r="IE307" s="50"/>
      <c r="IF307" s="50"/>
      <c r="IG307" s="50"/>
      <c r="IH307" s="50"/>
      <c r="II307" s="50"/>
      <c r="IJ307" s="50"/>
      <c r="IK307" s="50"/>
      <c r="IL307" s="50"/>
      <c r="IM307" s="50"/>
      <c r="IN307" s="50"/>
      <c r="IO307" s="50"/>
      <c r="IP307" s="50"/>
      <c r="IQ307" s="50"/>
      <c r="IR307" s="50"/>
      <c r="IS307" s="50"/>
      <c r="IT307" s="50"/>
      <c r="IU307" s="50"/>
      <c r="IV307" s="50"/>
    </row>
    <row r="308" spans="1:256" s="240" customFormat="1" ht="14.25">
      <c r="A308" s="262" t="s">
        <v>592</v>
      </c>
      <c r="B308" s="263" t="s">
        <v>593</v>
      </c>
      <c r="C308" s="268">
        <v>457.9</v>
      </c>
      <c r="HU308" s="50"/>
      <c r="HV308" s="50"/>
      <c r="HW308" s="50"/>
      <c r="HX308" s="50"/>
      <c r="HY308" s="50"/>
      <c r="HZ308" s="50"/>
      <c r="IA308" s="50"/>
      <c r="IB308" s="50"/>
      <c r="IC308" s="50"/>
      <c r="ID308" s="50"/>
      <c r="IE308" s="50"/>
      <c r="IF308" s="50"/>
      <c r="IG308" s="50"/>
      <c r="IH308" s="50"/>
      <c r="II308" s="50"/>
      <c r="IJ308" s="50"/>
      <c r="IK308" s="50"/>
      <c r="IL308" s="50"/>
      <c r="IM308" s="50"/>
      <c r="IN308" s="50"/>
      <c r="IO308" s="50"/>
      <c r="IP308" s="50"/>
      <c r="IQ308" s="50"/>
      <c r="IR308" s="50"/>
      <c r="IS308" s="50"/>
      <c r="IT308" s="50"/>
      <c r="IU308" s="50"/>
      <c r="IV308" s="50"/>
    </row>
    <row r="309" spans="1:256" s="240" customFormat="1" ht="14.25">
      <c r="A309" s="264" t="s">
        <v>594</v>
      </c>
      <c r="B309" s="265" t="s">
        <v>595</v>
      </c>
      <c r="C309" s="269">
        <f>SUM(C310)</f>
        <v>2136.6</v>
      </c>
      <c r="HU309" s="50"/>
      <c r="HV309" s="50"/>
      <c r="HW309" s="50"/>
      <c r="HX309" s="50"/>
      <c r="HY309" s="50"/>
      <c r="HZ309" s="50"/>
      <c r="IA309" s="50"/>
      <c r="IB309" s="50"/>
      <c r="IC309" s="50"/>
      <c r="ID309" s="50"/>
      <c r="IE309" s="50"/>
      <c r="IF309" s="50"/>
      <c r="IG309" s="50"/>
      <c r="IH309" s="50"/>
      <c r="II309" s="50"/>
      <c r="IJ309" s="50"/>
      <c r="IK309" s="50"/>
      <c r="IL309" s="50"/>
      <c r="IM309" s="50"/>
      <c r="IN309" s="50"/>
      <c r="IO309" s="50"/>
      <c r="IP309" s="50"/>
      <c r="IQ309" s="50"/>
      <c r="IR309" s="50"/>
      <c r="IS309" s="50"/>
      <c r="IT309" s="50"/>
      <c r="IU309" s="50"/>
      <c r="IV309" s="50"/>
    </row>
    <row r="310" spans="1:256" s="240" customFormat="1" ht="14.25">
      <c r="A310" s="262" t="s">
        <v>596</v>
      </c>
      <c r="B310" s="263" t="s">
        <v>597</v>
      </c>
      <c r="C310" s="268">
        <v>2136.6</v>
      </c>
      <c r="HU310" s="50"/>
      <c r="HV310" s="50"/>
      <c r="HW310" s="50"/>
      <c r="HX310" s="50"/>
      <c r="HY310" s="50"/>
      <c r="HZ310" s="50"/>
      <c r="IA310" s="50"/>
      <c r="IB310" s="50"/>
      <c r="IC310" s="50"/>
      <c r="ID310" s="50"/>
      <c r="IE310" s="50"/>
      <c r="IF310" s="50"/>
      <c r="IG310" s="50"/>
      <c r="IH310" s="50"/>
      <c r="II310" s="50"/>
      <c r="IJ310" s="50"/>
      <c r="IK310" s="50"/>
      <c r="IL310" s="50"/>
      <c r="IM310" s="50"/>
      <c r="IN310" s="50"/>
      <c r="IO310" s="50"/>
      <c r="IP310" s="50"/>
      <c r="IQ310" s="50"/>
      <c r="IR310" s="50"/>
      <c r="IS310" s="50"/>
      <c r="IT310" s="50"/>
      <c r="IU310" s="50"/>
      <c r="IV310" s="50"/>
    </row>
    <row r="311" spans="1:256" s="240" customFormat="1" ht="14.25">
      <c r="A311" s="264" t="s">
        <v>598</v>
      </c>
      <c r="B311" s="265" t="s">
        <v>599</v>
      </c>
      <c r="C311" s="269">
        <f>SUM(C312)</f>
        <v>5521</v>
      </c>
      <c r="HU311" s="50"/>
      <c r="HV311" s="50"/>
      <c r="HW311" s="50"/>
      <c r="HX311" s="50"/>
      <c r="HY311" s="50"/>
      <c r="HZ311" s="50"/>
      <c r="IA311" s="50"/>
      <c r="IB311" s="50"/>
      <c r="IC311" s="50"/>
      <c r="ID311" s="50"/>
      <c r="IE311" s="50"/>
      <c r="IF311" s="50"/>
      <c r="IG311" s="50"/>
      <c r="IH311" s="50"/>
      <c r="II311" s="50"/>
      <c r="IJ311" s="50"/>
      <c r="IK311" s="50"/>
      <c r="IL311" s="50"/>
      <c r="IM311" s="50"/>
      <c r="IN311" s="50"/>
      <c r="IO311" s="50"/>
      <c r="IP311" s="50"/>
      <c r="IQ311" s="50"/>
      <c r="IR311" s="50"/>
      <c r="IS311" s="50"/>
      <c r="IT311" s="50"/>
      <c r="IU311" s="50"/>
      <c r="IV311" s="50"/>
    </row>
    <row r="312" spans="1:256" s="240" customFormat="1" ht="14.25">
      <c r="A312" s="262" t="s">
        <v>600</v>
      </c>
      <c r="B312" s="263" t="s">
        <v>601</v>
      </c>
      <c r="C312" s="268">
        <v>5521</v>
      </c>
      <c r="HU312" s="50"/>
      <c r="HV312" s="50"/>
      <c r="HW312" s="50"/>
      <c r="HX312" s="50"/>
      <c r="HY312" s="50"/>
      <c r="HZ312" s="50"/>
      <c r="IA312" s="50"/>
      <c r="IB312" s="50"/>
      <c r="IC312" s="50"/>
      <c r="ID312" s="50"/>
      <c r="IE312" s="50"/>
      <c r="IF312" s="50"/>
      <c r="IG312" s="50"/>
      <c r="IH312" s="50"/>
      <c r="II312" s="50"/>
      <c r="IJ312" s="50"/>
      <c r="IK312" s="50"/>
      <c r="IL312" s="50"/>
      <c r="IM312" s="50"/>
      <c r="IN312" s="50"/>
      <c r="IO312" s="50"/>
      <c r="IP312" s="50"/>
      <c r="IQ312" s="50"/>
      <c r="IR312" s="50"/>
      <c r="IS312" s="50"/>
      <c r="IT312" s="50"/>
      <c r="IU312" s="50"/>
      <c r="IV312" s="50"/>
    </row>
    <row r="313" spans="1:256" s="240" customFormat="1" ht="14.25">
      <c r="A313" s="264" t="s">
        <v>602</v>
      </c>
      <c r="B313" s="265" t="s">
        <v>603</v>
      </c>
      <c r="C313" s="269">
        <f>SUM(C314:C315)</f>
        <v>820</v>
      </c>
      <c r="HU313" s="50"/>
      <c r="HV313" s="50"/>
      <c r="HW313" s="50"/>
      <c r="HX313" s="50"/>
      <c r="HY313" s="50"/>
      <c r="HZ313" s="50"/>
      <c r="IA313" s="50"/>
      <c r="IB313" s="50"/>
      <c r="IC313" s="50"/>
      <c r="ID313" s="50"/>
      <c r="IE313" s="50"/>
      <c r="IF313" s="50"/>
      <c r="IG313" s="50"/>
      <c r="IH313" s="50"/>
      <c r="II313" s="50"/>
      <c r="IJ313" s="50"/>
      <c r="IK313" s="50"/>
      <c r="IL313" s="50"/>
      <c r="IM313" s="50"/>
      <c r="IN313" s="50"/>
      <c r="IO313" s="50"/>
      <c r="IP313" s="50"/>
      <c r="IQ313" s="50"/>
      <c r="IR313" s="50"/>
      <c r="IS313" s="50"/>
      <c r="IT313" s="50"/>
      <c r="IU313" s="50"/>
      <c r="IV313" s="50"/>
    </row>
    <row r="314" spans="1:256" s="240" customFormat="1" ht="14.25">
      <c r="A314" s="262" t="s">
        <v>604</v>
      </c>
      <c r="B314" s="263" t="s">
        <v>605</v>
      </c>
      <c r="C314" s="268">
        <v>590</v>
      </c>
      <c r="HU314" s="50"/>
      <c r="HV314" s="50"/>
      <c r="HW314" s="50"/>
      <c r="HX314" s="50"/>
      <c r="HY314" s="50"/>
      <c r="HZ314" s="50"/>
      <c r="IA314" s="50"/>
      <c r="IB314" s="50"/>
      <c r="IC314" s="50"/>
      <c r="ID314" s="50"/>
      <c r="IE314" s="50"/>
      <c r="IF314" s="50"/>
      <c r="IG314" s="50"/>
      <c r="IH314" s="50"/>
      <c r="II314" s="50"/>
      <c r="IJ314" s="50"/>
      <c r="IK314" s="50"/>
      <c r="IL314" s="50"/>
      <c r="IM314" s="50"/>
      <c r="IN314" s="50"/>
      <c r="IO314" s="50"/>
      <c r="IP314" s="50"/>
      <c r="IQ314" s="50"/>
      <c r="IR314" s="50"/>
      <c r="IS314" s="50"/>
      <c r="IT314" s="50"/>
      <c r="IU314" s="50"/>
      <c r="IV314" s="50"/>
    </row>
    <row r="315" spans="1:256" s="240" customFormat="1" ht="14.25">
      <c r="A315" s="262" t="s">
        <v>606</v>
      </c>
      <c r="B315" s="263" t="s">
        <v>607</v>
      </c>
      <c r="C315" s="268">
        <v>230</v>
      </c>
      <c r="HU315" s="50"/>
      <c r="HV315" s="50"/>
      <c r="HW315" s="50"/>
      <c r="HX315" s="50"/>
      <c r="HY315" s="50"/>
      <c r="HZ315" s="50"/>
      <c r="IA315" s="50"/>
      <c r="IB315" s="50"/>
      <c r="IC315" s="50"/>
      <c r="ID315" s="50"/>
      <c r="IE315" s="50"/>
      <c r="IF315" s="50"/>
      <c r="IG315" s="50"/>
      <c r="IH315" s="50"/>
      <c r="II315" s="50"/>
      <c r="IJ315" s="50"/>
      <c r="IK315" s="50"/>
      <c r="IL315" s="50"/>
      <c r="IM315" s="50"/>
      <c r="IN315" s="50"/>
      <c r="IO315" s="50"/>
      <c r="IP315" s="50"/>
      <c r="IQ315" s="50"/>
      <c r="IR315" s="50"/>
      <c r="IS315" s="50"/>
      <c r="IT315" s="50"/>
      <c r="IU315" s="50"/>
      <c r="IV315" s="50"/>
    </row>
    <row r="316" spans="1:256" s="240" customFormat="1" ht="14.25">
      <c r="A316" s="264" t="s">
        <v>608</v>
      </c>
      <c r="B316" s="265" t="s">
        <v>79</v>
      </c>
      <c r="C316" s="269">
        <f>C317</f>
        <v>6579.2</v>
      </c>
      <c r="HU316" s="50"/>
      <c r="HV316" s="50"/>
      <c r="HW316" s="50"/>
      <c r="HX316" s="50"/>
      <c r="HY316" s="50"/>
      <c r="HZ316" s="50"/>
      <c r="IA316" s="50"/>
      <c r="IB316" s="50"/>
      <c r="IC316" s="50"/>
      <c r="ID316" s="50"/>
      <c r="IE316" s="50"/>
      <c r="IF316" s="50"/>
      <c r="IG316" s="50"/>
      <c r="IH316" s="50"/>
      <c r="II316" s="50"/>
      <c r="IJ316" s="50"/>
      <c r="IK316" s="50"/>
      <c r="IL316" s="50"/>
      <c r="IM316" s="50"/>
      <c r="IN316" s="50"/>
      <c r="IO316" s="50"/>
      <c r="IP316" s="50"/>
      <c r="IQ316" s="50"/>
      <c r="IR316" s="50"/>
      <c r="IS316" s="50"/>
      <c r="IT316" s="50"/>
      <c r="IU316" s="50"/>
      <c r="IV316" s="50"/>
    </row>
    <row r="317" spans="1:256" s="240" customFormat="1" ht="14.25">
      <c r="A317" s="264" t="s">
        <v>609</v>
      </c>
      <c r="B317" s="265" t="s">
        <v>610</v>
      </c>
      <c r="C317" s="269">
        <f>SUM(C318:C321)</f>
        <v>6579.2</v>
      </c>
      <c r="HU317" s="50"/>
      <c r="HV317" s="50"/>
      <c r="HW317" s="50"/>
      <c r="HX317" s="50"/>
      <c r="HY317" s="50"/>
      <c r="HZ317" s="50"/>
      <c r="IA317" s="50"/>
      <c r="IB317" s="50"/>
      <c r="IC317" s="50"/>
      <c r="ID317" s="50"/>
      <c r="IE317" s="50"/>
      <c r="IF317" s="50"/>
      <c r="IG317" s="50"/>
      <c r="IH317" s="50"/>
      <c r="II317" s="50"/>
      <c r="IJ317" s="50"/>
      <c r="IK317" s="50"/>
      <c r="IL317" s="50"/>
      <c r="IM317" s="50"/>
      <c r="IN317" s="50"/>
      <c r="IO317" s="50"/>
      <c r="IP317" s="50"/>
      <c r="IQ317" s="50"/>
      <c r="IR317" s="50"/>
      <c r="IS317" s="50"/>
      <c r="IT317" s="50"/>
      <c r="IU317" s="50"/>
      <c r="IV317" s="50"/>
    </row>
    <row r="318" spans="1:256" s="240" customFormat="1" ht="14.25">
      <c r="A318" s="262" t="s">
        <v>611</v>
      </c>
      <c r="B318" s="263" t="s">
        <v>107</v>
      </c>
      <c r="C318" s="268">
        <v>296.9</v>
      </c>
      <c r="HU318" s="50"/>
      <c r="HV318" s="50"/>
      <c r="HW318" s="50"/>
      <c r="HX318" s="50"/>
      <c r="HY318" s="50"/>
      <c r="HZ318" s="50"/>
      <c r="IA318" s="50"/>
      <c r="IB318" s="50"/>
      <c r="IC318" s="50"/>
      <c r="ID318" s="50"/>
      <c r="IE318" s="50"/>
      <c r="IF318" s="50"/>
      <c r="IG318" s="50"/>
      <c r="IH318" s="50"/>
      <c r="II318" s="50"/>
      <c r="IJ318" s="50"/>
      <c r="IK318" s="50"/>
      <c r="IL318" s="50"/>
      <c r="IM318" s="50"/>
      <c r="IN318" s="50"/>
      <c r="IO318" s="50"/>
      <c r="IP318" s="50"/>
      <c r="IQ318" s="50"/>
      <c r="IR318" s="50"/>
      <c r="IS318" s="50"/>
      <c r="IT318" s="50"/>
      <c r="IU318" s="50"/>
      <c r="IV318" s="50"/>
    </row>
    <row r="319" spans="1:256" s="240" customFormat="1" ht="14.25">
      <c r="A319" s="262" t="s">
        <v>612</v>
      </c>
      <c r="B319" s="263" t="s">
        <v>109</v>
      </c>
      <c r="C319" s="268">
        <v>10</v>
      </c>
      <c r="HU319" s="50"/>
      <c r="HV319" s="50"/>
      <c r="HW319" s="50"/>
      <c r="HX319" s="50"/>
      <c r="HY319" s="50"/>
      <c r="HZ319" s="50"/>
      <c r="IA319" s="50"/>
      <c r="IB319" s="50"/>
      <c r="IC319" s="50"/>
      <c r="ID319" s="50"/>
      <c r="IE319" s="50"/>
      <c r="IF319" s="50"/>
      <c r="IG319" s="50"/>
      <c r="IH319" s="50"/>
      <c r="II319" s="50"/>
      <c r="IJ319" s="50"/>
      <c r="IK319" s="50"/>
      <c r="IL319" s="50"/>
      <c r="IM319" s="50"/>
      <c r="IN319" s="50"/>
      <c r="IO319" s="50"/>
      <c r="IP319" s="50"/>
      <c r="IQ319" s="50"/>
      <c r="IR319" s="50"/>
      <c r="IS319" s="50"/>
      <c r="IT319" s="50"/>
      <c r="IU319" s="50"/>
      <c r="IV319" s="50"/>
    </row>
    <row r="320" spans="1:256" s="240" customFormat="1" ht="14.25">
      <c r="A320" s="262" t="s">
        <v>613</v>
      </c>
      <c r="B320" s="263" t="s">
        <v>614</v>
      </c>
      <c r="C320" s="268">
        <v>317.1</v>
      </c>
      <c r="HU320" s="50"/>
      <c r="HV320" s="50"/>
      <c r="HW320" s="50"/>
      <c r="HX320" s="50"/>
      <c r="HY320" s="50"/>
      <c r="HZ320" s="50"/>
      <c r="IA320" s="50"/>
      <c r="IB320" s="50"/>
      <c r="IC320" s="50"/>
      <c r="ID320" s="50"/>
      <c r="IE320" s="50"/>
      <c r="IF320" s="50"/>
      <c r="IG320" s="50"/>
      <c r="IH320" s="50"/>
      <c r="II320" s="50"/>
      <c r="IJ320" s="50"/>
      <c r="IK320" s="50"/>
      <c r="IL320" s="50"/>
      <c r="IM320" s="50"/>
      <c r="IN320" s="50"/>
      <c r="IO320" s="50"/>
      <c r="IP320" s="50"/>
      <c r="IQ320" s="50"/>
      <c r="IR320" s="50"/>
      <c r="IS320" s="50"/>
      <c r="IT320" s="50"/>
      <c r="IU320" s="50"/>
      <c r="IV320" s="50"/>
    </row>
    <row r="321" spans="1:256" s="240" customFormat="1" ht="14.25">
      <c r="A321" s="262" t="s">
        <v>615</v>
      </c>
      <c r="B321" s="263" t="s">
        <v>616</v>
      </c>
      <c r="C321" s="268">
        <v>5955.2</v>
      </c>
      <c r="HU321" s="50"/>
      <c r="HV321" s="50"/>
      <c r="HW321" s="50"/>
      <c r="HX321" s="50"/>
      <c r="HY321" s="50"/>
      <c r="HZ321" s="50"/>
      <c r="IA321" s="50"/>
      <c r="IB321" s="50"/>
      <c r="IC321" s="50"/>
      <c r="ID321" s="50"/>
      <c r="IE321" s="50"/>
      <c r="IF321" s="50"/>
      <c r="IG321" s="50"/>
      <c r="IH321" s="50"/>
      <c r="II321" s="50"/>
      <c r="IJ321" s="50"/>
      <c r="IK321" s="50"/>
      <c r="IL321" s="50"/>
      <c r="IM321" s="50"/>
      <c r="IN321" s="50"/>
      <c r="IO321" s="50"/>
      <c r="IP321" s="50"/>
      <c r="IQ321" s="50"/>
      <c r="IR321" s="50"/>
      <c r="IS321" s="50"/>
      <c r="IT321" s="50"/>
      <c r="IU321" s="50"/>
      <c r="IV321" s="50"/>
    </row>
    <row r="322" spans="1:256" s="240" customFormat="1" ht="14.25">
      <c r="A322" s="264" t="s">
        <v>617</v>
      </c>
      <c r="B322" s="265" t="s">
        <v>618</v>
      </c>
      <c r="C322" s="269">
        <f>C323</f>
        <v>522.8</v>
      </c>
      <c r="HU322" s="50"/>
      <c r="HV322" s="50"/>
      <c r="HW322" s="50"/>
      <c r="HX322" s="50"/>
      <c r="HY322" s="50"/>
      <c r="HZ322" s="50"/>
      <c r="IA322" s="50"/>
      <c r="IB322" s="50"/>
      <c r="IC322" s="50"/>
      <c r="ID322" s="50"/>
      <c r="IE322" s="50"/>
      <c r="IF322" s="50"/>
      <c r="IG322" s="50"/>
      <c r="IH322" s="50"/>
      <c r="II322" s="50"/>
      <c r="IJ322" s="50"/>
      <c r="IK322" s="50"/>
      <c r="IL322" s="50"/>
      <c r="IM322" s="50"/>
      <c r="IN322" s="50"/>
      <c r="IO322" s="50"/>
      <c r="IP322" s="50"/>
      <c r="IQ322" s="50"/>
      <c r="IR322" s="50"/>
      <c r="IS322" s="50"/>
      <c r="IT322" s="50"/>
      <c r="IU322" s="50"/>
      <c r="IV322" s="50"/>
    </row>
    <row r="323" spans="1:256" s="240" customFormat="1" ht="14.25">
      <c r="A323" s="264" t="s">
        <v>619</v>
      </c>
      <c r="B323" s="265" t="s">
        <v>620</v>
      </c>
      <c r="C323" s="269">
        <f>SUM(C324:C325)</f>
        <v>522.8</v>
      </c>
      <c r="HU323" s="50"/>
      <c r="HV323" s="50"/>
      <c r="HW323" s="50"/>
      <c r="HX323" s="50"/>
      <c r="HY323" s="50"/>
      <c r="HZ323" s="50"/>
      <c r="IA323" s="50"/>
      <c r="IB323" s="50"/>
      <c r="IC323" s="50"/>
      <c r="ID323" s="50"/>
      <c r="IE323" s="50"/>
      <c r="IF323" s="50"/>
      <c r="IG323" s="50"/>
      <c r="IH323" s="50"/>
      <c r="II323" s="50"/>
      <c r="IJ323" s="50"/>
      <c r="IK323" s="50"/>
      <c r="IL323" s="50"/>
      <c r="IM323" s="50"/>
      <c r="IN323" s="50"/>
      <c r="IO323" s="50"/>
      <c r="IP323" s="50"/>
      <c r="IQ323" s="50"/>
      <c r="IR323" s="50"/>
      <c r="IS323" s="50"/>
      <c r="IT323" s="50"/>
      <c r="IU323" s="50"/>
      <c r="IV323" s="50"/>
    </row>
    <row r="324" spans="1:256" s="240" customFormat="1" ht="14.25">
      <c r="A324" s="262" t="s">
        <v>621</v>
      </c>
      <c r="B324" s="263" t="s">
        <v>107</v>
      </c>
      <c r="C324" s="268">
        <v>283.7</v>
      </c>
      <c r="HU324" s="50"/>
      <c r="HV324" s="50"/>
      <c r="HW324" s="50"/>
      <c r="HX324" s="50"/>
      <c r="HY324" s="50"/>
      <c r="HZ324" s="50"/>
      <c r="IA324" s="50"/>
      <c r="IB324" s="50"/>
      <c r="IC324" s="50"/>
      <c r="ID324" s="50"/>
      <c r="IE324" s="50"/>
      <c r="IF324" s="50"/>
      <c r="IG324" s="50"/>
      <c r="IH324" s="50"/>
      <c r="II324" s="50"/>
      <c r="IJ324" s="50"/>
      <c r="IK324" s="50"/>
      <c r="IL324" s="50"/>
      <c r="IM324" s="50"/>
      <c r="IN324" s="50"/>
      <c r="IO324" s="50"/>
      <c r="IP324" s="50"/>
      <c r="IQ324" s="50"/>
      <c r="IR324" s="50"/>
      <c r="IS324" s="50"/>
      <c r="IT324" s="50"/>
      <c r="IU324" s="50"/>
      <c r="IV324" s="50"/>
    </row>
    <row r="325" spans="1:256" s="240" customFormat="1" ht="14.25">
      <c r="A325" s="262" t="s">
        <v>622</v>
      </c>
      <c r="B325" s="263" t="s">
        <v>623</v>
      </c>
      <c r="C325" s="268">
        <v>239.1</v>
      </c>
      <c r="HU325" s="50"/>
      <c r="HV325" s="50"/>
      <c r="HW325" s="50"/>
      <c r="HX325" s="50"/>
      <c r="HY325" s="50"/>
      <c r="HZ325" s="50"/>
      <c r="IA325" s="50"/>
      <c r="IB325" s="50"/>
      <c r="IC325" s="50"/>
      <c r="ID325" s="50"/>
      <c r="IE325" s="50"/>
      <c r="IF325" s="50"/>
      <c r="IG325" s="50"/>
      <c r="IH325" s="50"/>
      <c r="II325" s="50"/>
      <c r="IJ325" s="50"/>
      <c r="IK325" s="50"/>
      <c r="IL325" s="50"/>
      <c r="IM325" s="50"/>
      <c r="IN325" s="50"/>
      <c r="IO325" s="50"/>
      <c r="IP325" s="50"/>
      <c r="IQ325" s="50"/>
      <c r="IR325" s="50"/>
      <c r="IS325" s="50"/>
      <c r="IT325" s="50"/>
      <c r="IU325" s="50"/>
      <c r="IV325" s="50"/>
    </row>
    <row r="326" spans="1:256" s="240" customFormat="1" ht="14.25">
      <c r="A326" s="264" t="s">
        <v>624</v>
      </c>
      <c r="B326" s="265" t="s">
        <v>82</v>
      </c>
      <c r="C326" s="269">
        <f>C327+C333</f>
        <v>2394.7999999999997</v>
      </c>
      <c r="HU326" s="50"/>
      <c r="HV326" s="50"/>
      <c r="HW326" s="50"/>
      <c r="HX326" s="50"/>
      <c r="HY326" s="50"/>
      <c r="HZ326" s="50"/>
      <c r="IA326" s="50"/>
      <c r="IB326" s="50"/>
      <c r="IC326" s="50"/>
      <c r="ID326" s="50"/>
      <c r="IE326" s="50"/>
      <c r="IF326" s="50"/>
      <c r="IG326" s="50"/>
      <c r="IH326" s="50"/>
      <c r="II326" s="50"/>
      <c r="IJ326" s="50"/>
      <c r="IK326" s="50"/>
      <c r="IL326" s="50"/>
      <c r="IM326" s="50"/>
      <c r="IN326" s="50"/>
      <c r="IO326" s="50"/>
      <c r="IP326" s="50"/>
      <c r="IQ326" s="50"/>
      <c r="IR326" s="50"/>
      <c r="IS326" s="50"/>
      <c r="IT326" s="50"/>
      <c r="IU326" s="50"/>
      <c r="IV326" s="50"/>
    </row>
    <row r="327" spans="1:256" s="240" customFormat="1" ht="14.25">
      <c r="A327" s="264" t="s">
        <v>625</v>
      </c>
      <c r="B327" s="265" t="s">
        <v>626</v>
      </c>
      <c r="C327" s="269">
        <f>SUM(C328:C332)</f>
        <v>2337.7</v>
      </c>
      <c r="HU327" s="50"/>
      <c r="HV327" s="50"/>
      <c r="HW327" s="50"/>
      <c r="HX327" s="50"/>
      <c r="HY327" s="50"/>
      <c r="HZ327" s="50"/>
      <c r="IA327" s="50"/>
      <c r="IB327" s="50"/>
      <c r="IC327" s="50"/>
      <c r="ID327" s="50"/>
      <c r="IE327" s="50"/>
      <c r="IF327" s="50"/>
      <c r="IG327" s="50"/>
      <c r="IH327" s="50"/>
      <c r="II327" s="50"/>
      <c r="IJ327" s="50"/>
      <c r="IK327" s="50"/>
      <c r="IL327" s="50"/>
      <c r="IM327" s="50"/>
      <c r="IN327" s="50"/>
      <c r="IO327" s="50"/>
      <c r="IP327" s="50"/>
      <c r="IQ327" s="50"/>
      <c r="IR327" s="50"/>
      <c r="IS327" s="50"/>
      <c r="IT327" s="50"/>
      <c r="IU327" s="50"/>
      <c r="IV327" s="50"/>
    </row>
    <row r="328" spans="1:256" s="240" customFormat="1" ht="14.25">
      <c r="A328" s="262" t="s">
        <v>627</v>
      </c>
      <c r="B328" s="263" t="s">
        <v>107</v>
      </c>
      <c r="C328" s="268">
        <v>282.2</v>
      </c>
      <c r="HU328" s="50"/>
      <c r="HV328" s="50"/>
      <c r="HW328" s="50"/>
      <c r="HX328" s="50"/>
      <c r="HY328" s="50"/>
      <c r="HZ328" s="50"/>
      <c r="IA328" s="50"/>
      <c r="IB328" s="50"/>
      <c r="IC328" s="50"/>
      <c r="ID328" s="50"/>
      <c r="IE328" s="50"/>
      <c r="IF328" s="50"/>
      <c r="IG328" s="50"/>
      <c r="IH328" s="50"/>
      <c r="II328" s="50"/>
      <c r="IJ328" s="50"/>
      <c r="IK328" s="50"/>
      <c r="IL328" s="50"/>
      <c r="IM328" s="50"/>
      <c r="IN328" s="50"/>
      <c r="IO328" s="50"/>
      <c r="IP328" s="50"/>
      <c r="IQ328" s="50"/>
      <c r="IR328" s="50"/>
      <c r="IS328" s="50"/>
      <c r="IT328" s="50"/>
      <c r="IU328" s="50"/>
      <c r="IV328" s="50"/>
    </row>
    <row r="329" spans="1:256" s="240" customFormat="1" ht="14.25">
      <c r="A329" s="262">
        <v>2200102</v>
      </c>
      <c r="B329" s="263" t="s">
        <v>109</v>
      </c>
      <c r="C329" s="268">
        <v>900.1</v>
      </c>
      <c r="HU329" s="50"/>
      <c r="HV329" s="50"/>
      <c r="HW329" s="50"/>
      <c r="HX329" s="50"/>
      <c r="HY329" s="50"/>
      <c r="HZ329" s="50"/>
      <c r="IA329" s="50"/>
      <c r="IB329" s="50"/>
      <c r="IC329" s="50"/>
      <c r="ID329" s="50"/>
      <c r="IE329" s="50"/>
      <c r="IF329" s="50"/>
      <c r="IG329" s="50"/>
      <c r="IH329" s="50"/>
      <c r="II329" s="50"/>
      <c r="IJ329" s="50"/>
      <c r="IK329" s="50"/>
      <c r="IL329" s="50"/>
      <c r="IM329" s="50"/>
      <c r="IN329" s="50"/>
      <c r="IO329" s="50"/>
      <c r="IP329" s="50"/>
      <c r="IQ329" s="50"/>
      <c r="IR329" s="50"/>
      <c r="IS329" s="50"/>
      <c r="IT329" s="50"/>
      <c r="IU329" s="50"/>
      <c r="IV329" s="50"/>
    </row>
    <row r="330" spans="1:256" s="240" customFormat="1" ht="14.25">
      <c r="A330" s="262" t="s">
        <v>628</v>
      </c>
      <c r="B330" s="263" t="s">
        <v>629</v>
      </c>
      <c r="C330" s="268">
        <v>200</v>
      </c>
      <c r="HU330" s="50"/>
      <c r="HV330" s="50"/>
      <c r="HW330" s="50"/>
      <c r="HX330" s="50"/>
      <c r="HY330" s="50"/>
      <c r="HZ330" s="50"/>
      <c r="IA330" s="50"/>
      <c r="IB330" s="50"/>
      <c r="IC330" s="50"/>
      <c r="ID330" s="50"/>
      <c r="IE330" s="50"/>
      <c r="IF330" s="50"/>
      <c r="IG330" s="50"/>
      <c r="IH330" s="50"/>
      <c r="II330" s="50"/>
      <c r="IJ330" s="50"/>
      <c r="IK330" s="50"/>
      <c r="IL330" s="50"/>
      <c r="IM330" s="50"/>
      <c r="IN330" s="50"/>
      <c r="IO330" s="50"/>
      <c r="IP330" s="50"/>
      <c r="IQ330" s="50"/>
      <c r="IR330" s="50"/>
      <c r="IS330" s="50"/>
      <c r="IT330" s="50"/>
      <c r="IU330" s="50"/>
      <c r="IV330" s="50"/>
    </row>
    <row r="331" spans="1:256" s="240" customFormat="1" ht="14.25">
      <c r="A331" s="262">
        <v>2200114</v>
      </c>
      <c r="B331" s="263" t="s">
        <v>630</v>
      </c>
      <c r="C331" s="268">
        <v>240</v>
      </c>
      <c r="HU331" s="50"/>
      <c r="HV331" s="50"/>
      <c r="HW331" s="50"/>
      <c r="HX331" s="50"/>
      <c r="HY331" s="50"/>
      <c r="HZ331" s="50"/>
      <c r="IA331" s="50"/>
      <c r="IB331" s="50"/>
      <c r="IC331" s="50"/>
      <c r="ID331" s="50"/>
      <c r="IE331" s="50"/>
      <c r="IF331" s="50"/>
      <c r="IG331" s="50"/>
      <c r="IH331" s="50"/>
      <c r="II331" s="50"/>
      <c r="IJ331" s="50"/>
      <c r="IK331" s="50"/>
      <c r="IL331" s="50"/>
      <c r="IM331" s="50"/>
      <c r="IN331" s="50"/>
      <c r="IO331" s="50"/>
      <c r="IP331" s="50"/>
      <c r="IQ331" s="50"/>
      <c r="IR331" s="50"/>
      <c r="IS331" s="50"/>
      <c r="IT331" s="50"/>
      <c r="IU331" s="50"/>
      <c r="IV331" s="50"/>
    </row>
    <row r="332" spans="1:256" s="240" customFormat="1" ht="14.25">
      <c r="A332" s="262" t="s">
        <v>631</v>
      </c>
      <c r="B332" s="263" t="s">
        <v>119</v>
      </c>
      <c r="C332" s="268">
        <v>715.4</v>
      </c>
      <c r="HU332" s="50"/>
      <c r="HV332" s="50"/>
      <c r="HW332" s="50"/>
      <c r="HX332" s="50"/>
      <c r="HY332" s="50"/>
      <c r="HZ332" s="50"/>
      <c r="IA332" s="50"/>
      <c r="IB332" s="50"/>
      <c r="IC332" s="50"/>
      <c r="ID332" s="50"/>
      <c r="IE332" s="50"/>
      <c r="IF332" s="50"/>
      <c r="IG332" s="50"/>
      <c r="IH332" s="50"/>
      <c r="II332" s="50"/>
      <c r="IJ332" s="50"/>
      <c r="IK332" s="50"/>
      <c r="IL332" s="50"/>
      <c r="IM332" s="50"/>
      <c r="IN332" s="50"/>
      <c r="IO332" s="50"/>
      <c r="IP332" s="50"/>
      <c r="IQ332" s="50"/>
      <c r="IR332" s="50"/>
      <c r="IS332" s="50"/>
      <c r="IT332" s="50"/>
      <c r="IU332" s="50"/>
      <c r="IV332" s="50"/>
    </row>
    <row r="333" spans="1:256" s="240" customFormat="1" ht="14.25">
      <c r="A333" s="264" t="s">
        <v>632</v>
      </c>
      <c r="B333" s="265" t="s">
        <v>633</v>
      </c>
      <c r="C333" s="269">
        <f>SUM(C334)</f>
        <v>57.1</v>
      </c>
      <c r="HU333" s="50"/>
      <c r="HV333" s="50"/>
      <c r="HW333" s="50"/>
      <c r="HX333" s="50"/>
      <c r="HY333" s="50"/>
      <c r="HZ333" s="50"/>
      <c r="IA333" s="50"/>
      <c r="IB333" s="50"/>
      <c r="IC333" s="50"/>
      <c r="ID333" s="50"/>
      <c r="IE333" s="50"/>
      <c r="IF333" s="50"/>
      <c r="IG333" s="50"/>
      <c r="IH333" s="50"/>
      <c r="II333" s="50"/>
      <c r="IJ333" s="50"/>
      <c r="IK333" s="50"/>
      <c r="IL333" s="50"/>
      <c r="IM333" s="50"/>
      <c r="IN333" s="50"/>
      <c r="IO333" s="50"/>
      <c r="IP333" s="50"/>
      <c r="IQ333" s="50"/>
      <c r="IR333" s="50"/>
      <c r="IS333" s="50"/>
      <c r="IT333" s="50"/>
      <c r="IU333" s="50"/>
      <c r="IV333" s="50"/>
    </row>
    <row r="334" spans="1:256" s="240" customFormat="1" ht="14.25">
      <c r="A334" s="262" t="s">
        <v>634</v>
      </c>
      <c r="B334" s="263" t="s">
        <v>635</v>
      </c>
      <c r="C334" s="268">
        <v>57.1</v>
      </c>
      <c r="HU334" s="50"/>
      <c r="HV334" s="50"/>
      <c r="HW334" s="50"/>
      <c r="HX334" s="50"/>
      <c r="HY334" s="50"/>
      <c r="HZ334" s="50"/>
      <c r="IA334" s="50"/>
      <c r="IB334" s="50"/>
      <c r="IC334" s="50"/>
      <c r="ID334" s="50"/>
      <c r="IE334" s="50"/>
      <c r="IF334" s="50"/>
      <c r="IG334" s="50"/>
      <c r="IH334" s="50"/>
      <c r="II334" s="50"/>
      <c r="IJ334" s="50"/>
      <c r="IK334" s="50"/>
      <c r="IL334" s="50"/>
      <c r="IM334" s="50"/>
      <c r="IN334" s="50"/>
      <c r="IO334" s="50"/>
      <c r="IP334" s="50"/>
      <c r="IQ334" s="50"/>
      <c r="IR334" s="50"/>
      <c r="IS334" s="50"/>
      <c r="IT334" s="50"/>
      <c r="IU334" s="50"/>
      <c r="IV334" s="50"/>
    </row>
    <row r="335" spans="1:256" s="240" customFormat="1" ht="14.25">
      <c r="A335" s="264" t="s">
        <v>636</v>
      </c>
      <c r="B335" s="265" t="s">
        <v>83</v>
      </c>
      <c r="C335" s="269">
        <f>C336+C339</f>
        <v>10825.2</v>
      </c>
      <c r="HU335" s="50"/>
      <c r="HV335" s="50"/>
      <c r="HW335" s="50"/>
      <c r="HX335" s="50"/>
      <c r="HY335" s="50"/>
      <c r="HZ335" s="50"/>
      <c r="IA335" s="50"/>
      <c r="IB335" s="50"/>
      <c r="IC335" s="50"/>
      <c r="ID335" s="50"/>
      <c r="IE335" s="50"/>
      <c r="IF335" s="50"/>
      <c r="IG335" s="50"/>
      <c r="IH335" s="50"/>
      <c r="II335" s="50"/>
      <c r="IJ335" s="50"/>
      <c r="IK335" s="50"/>
      <c r="IL335" s="50"/>
      <c r="IM335" s="50"/>
      <c r="IN335" s="50"/>
      <c r="IO335" s="50"/>
      <c r="IP335" s="50"/>
      <c r="IQ335" s="50"/>
      <c r="IR335" s="50"/>
      <c r="IS335" s="50"/>
      <c r="IT335" s="50"/>
      <c r="IU335" s="50"/>
      <c r="IV335" s="50"/>
    </row>
    <row r="336" spans="1:256" s="240" customFormat="1" ht="14.25">
      <c r="A336" s="264" t="s">
        <v>637</v>
      </c>
      <c r="B336" s="265" t="s">
        <v>638</v>
      </c>
      <c r="C336" s="269">
        <f>SUM(C337:C338)</f>
        <v>66</v>
      </c>
      <c r="HU336" s="50"/>
      <c r="HV336" s="50"/>
      <c r="HW336" s="50"/>
      <c r="HX336" s="50"/>
      <c r="HY336" s="50"/>
      <c r="HZ336" s="50"/>
      <c r="IA336" s="50"/>
      <c r="IB336" s="50"/>
      <c r="IC336" s="50"/>
      <c r="ID336" s="50"/>
      <c r="IE336" s="50"/>
      <c r="IF336" s="50"/>
      <c r="IG336" s="50"/>
      <c r="IH336" s="50"/>
      <c r="II336" s="50"/>
      <c r="IJ336" s="50"/>
      <c r="IK336" s="50"/>
      <c r="IL336" s="50"/>
      <c r="IM336" s="50"/>
      <c r="IN336" s="50"/>
      <c r="IO336" s="50"/>
      <c r="IP336" s="50"/>
      <c r="IQ336" s="50"/>
      <c r="IR336" s="50"/>
      <c r="IS336" s="50"/>
      <c r="IT336" s="50"/>
      <c r="IU336" s="50"/>
      <c r="IV336" s="50"/>
    </row>
    <row r="337" spans="1:256" s="240" customFormat="1" ht="14.25">
      <c r="A337" s="262" t="s">
        <v>639</v>
      </c>
      <c r="B337" s="263" t="s">
        <v>640</v>
      </c>
      <c r="C337" s="268">
        <v>30</v>
      </c>
      <c r="HU337" s="50"/>
      <c r="HV337" s="50"/>
      <c r="HW337" s="50"/>
      <c r="HX337" s="50"/>
      <c r="HY337" s="50"/>
      <c r="HZ337" s="50"/>
      <c r="IA337" s="50"/>
      <c r="IB337" s="50"/>
      <c r="IC337" s="50"/>
      <c r="ID337" s="50"/>
      <c r="IE337" s="50"/>
      <c r="IF337" s="50"/>
      <c r="IG337" s="50"/>
      <c r="IH337" s="50"/>
      <c r="II337" s="50"/>
      <c r="IJ337" s="50"/>
      <c r="IK337" s="50"/>
      <c r="IL337" s="50"/>
      <c r="IM337" s="50"/>
      <c r="IN337" s="50"/>
      <c r="IO337" s="50"/>
      <c r="IP337" s="50"/>
      <c r="IQ337" s="50"/>
      <c r="IR337" s="50"/>
      <c r="IS337" s="50"/>
      <c r="IT337" s="50"/>
      <c r="IU337" s="50"/>
      <c r="IV337" s="50"/>
    </row>
    <row r="338" spans="1:256" s="240" customFormat="1" ht="14.25">
      <c r="A338" s="262" t="s">
        <v>641</v>
      </c>
      <c r="B338" s="263" t="s">
        <v>642</v>
      </c>
      <c r="C338" s="268">
        <v>36</v>
      </c>
      <c r="HU338" s="50"/>
      <c r="HV338" s="50"/>
      <c r="HW338" s="50"/>
      <c r="HX338" s="50"/>
      <c r="HY338" s="50"/>
      <c r="HZ338" s="50"/>
      <c r="IA338" s="50"/>
      <c r="IB338" s="50"/>
      <c r="IC338" s="50"/>
      <c r="ID338" s="50"/>
      <c r="IE338" s="50"/>
      <c r="IF338" s="50"/>
      <c r="IG338" s="50"/>
      <c r="IH338" s="50"/>
      <c r="II338" s="50"/>
      <c r="IJ338" s="50"/>
      <c r="IK338" s="50"/>
      <c r="IL338" s="50"/>
      <c r="IM338" s="50"/>
      <c r="IN338" s="50"/>
      <c r="IO338" s="50"/>
      <c r="IP338" s="50"/>
      <c r="IQ338" s="50"/>
      <c r="IR338" s="50"/>
      <c r="IS338" s="50"/>
      <c r="IT338" s="50"/>
      <c r="IU338" s="50"/>
      <c r="IV338" s="50"/>
    </row>
    <row r="339" spans="1:256" s="240" customFormat="1" ht="14.25">
      <c r="A339" s="264" t="s">
        <v>643</v>
      </c>
      <c r="B339" s="265" t="s">
        <v>644</v>
      </c>
      <c r="C339" s="269">
        <f>SUM(C340)</f>
        <v>10759.2</v>
      </c>
      <c r="HU339" s="50"/>
      <c r="HV339" s="50"/>
      <c r="HW339" s="50"/>
      <c r="HX339" s="50"/>
      <c r="HY339" s="50"/>
      <c r="HZ339" s="50"/>
      <c r="IA339" s="50"/>
      <c r="IB339" s="50"/>
      <c r="IC339" s="50"/>
      <c r="ID339" s="50"/>
      <c r="IE339" s="50"/>
      <c r="IF339" s="50"/>
      <c r="IG339" s="50"/>
      <c r="IH339" s="50"/>
      <c r="II339" s="50"/>
      <c r="IJ339" s="50"/>
      <c r="IK339" s="50"/>
      <c r="IL339" s="50"/>
      <c r="IM339" s="50"/>
      <c r="IN339" s="50"/>
      <c r="IO339" s="50"/>
      <c r="IP339" s="50"/>
      <c r="IQ339" s="50"/>
      <c r="IR339" s="50"/>
      <c r="IS339" s="50"/>
      <c r="IT339" s="50"/>
      <c r="IU339" s="50"/>
      <c r="IV339" s="50"/>
    </row>
    <row r="340" spans="1:256" s="240" customFormat="1" ht="14.25">
      <c r="A340" s="262" t="s">
        <v>645</v>
      </c>
      <c r="B340" s="263" t="s">
        <v>646</v>
      </c>
      <c r="C340" s="268">
        <v>10759.2</v>
      </c>
      <c r="HU340" s="50"/>
      <c r="HV340" s="50"/>
      <c r="HW340" s="50"/>
      <c r="HX340" s="50"/>
      <c r="HY340" s="50"/>
      <c r="HZ340" s="50"/>
      <c r="IA340" s="50"/>
      <c r="IB340" s="50"/>
      <c r="IC340" s="50"/>
      <c r="ID340" s="50"/>
      <c r="IE340" s="50"/>
      <c r="IF340" s="50"/>
      <c r="IG340" s="50"/>
      <c r="IH340" s="50"/>
      <c r="II340" s="50"/>
      <c r="IJ340" s="50"/>
      <c r="IK340" s="50"/>
      <c r="IL340" s="50"/>
      <c r="IM340" s="50"/>
      <c r="IN340" s="50"/>
      <c r="IO340" s="50"/>
      <c r="IP340" s="50"/>
      <c r="IQ340" s="50"/>
      <c r="IR340" s="50"/>
      <c r="IS340" s="50"/>
      <c r="IT340" s="50"/>
      <c r="IU340" s="50"/>
      <c r="IV340" s="50"/>
    </row>
    <row r="341" spans="1:256" s="240" customFormat="1" ht="14.25">
      <c r="A341" s="264" t="s">
        <v>647</v>
      </c>
      <c r="B341" s="265" t="s">
        <v>84</v>
      </c>
      <c r="C341" s="269">
        <f>C342</f>
        <v>440.1</v>
      </c>
      <c r="HU341" s="50"/>
      <c r="HV341" s="50"/>
      <c r="HW341" s="50"/>
      <c r="HX341" s="50"/>
      <c r="HY341" s="50"/>
      <c r="HZ341" s="50"/>
      <c r="IA341" s="50"/>
      <c r="IB341" s="50"/>
      <c r="IC341" s="50"/>
      <c r="ID341" s="50"/>
      <c r="IE341" s="50"/>
      <c r="IF341" s="50"/>
      <c r="IG341" s="50"/>
      <c r="IH341" s="50"/>
      <c r="II341" s="50"/>
      <c r="IJ341" s="50"/>
      <c r="IK341" s="50"/>
      <c r="IL341" s="50"/>
      <c r="IM341" s="50"/>
      <c r="IN341" s="50"/>
      <c r="IO341" s="50"/>
      <c r="IP341" s="50"/>
      <c r="IQ341" s="50"/>
      <c r="IR341" s="50"/>
      <c r="IS341" s="50"/>
      <c r="IT341" s="50"/>
      <c r="IU341" s="50"/>
      <c r="IV341" s="50"/>
    </row>
    <row r="342" spans="1:256" s="240" customFormat="1" ht="14.25">
      <c r="A342" s="264">
        <v>22204</v>
      </c>
      <c r="B342" s="265" t="s">
        <v>648</v>
      </c>
      <c r="C342" s="269">
        <v>440.1</v>
      </c>
      <c r="HU342" s="50"/>
      <c r="HV342" s="50"/>
      <c r="HW342" s="50"/>
      <c r="HX342" s="50"/>
      <c r="HY342" s="50"/>
      <c r="HZ342" s="50"/>
      <c r="IA342" s="50"/>
      <c r="IB342" s="50"/>
      <c r="IC342" s="50"/>
      <c r="ID342" s="50"/>
      <c r="IE342" s="50"/>
      <c r="IF342" s="50"/>
      <c r="IG342" s="50"/>
      <c r="IH342" s="50"/>
      <c r="II342" s="50"/>
      <c r="IJ342" s="50"/>
      <c r="IK342" s="50"/>
      <c r="IL342" s="50"/>
      <c r="IM342" s="50"/>
      <c r="IN342" s="50"/>
      <c r="IO342" s="50"/>
      <c r="IP342" s="50"/>
      <c r="IQ342" s="50"/>
      <c r="IR342" s="50"/>
      <c r="IS342" s="50"/>
      <c r="IT342" s="50"/>
      <c r="IU342" s="50"/>
      <c r="IV342" s="50"/>
    </row>
    <row r="343" spans="1:256" s="240" customFormat="1" ht="14.25">
      <c r="A343" s="262">
        <v>2220401</v>
      </c>
      <c r="B343" s="263" t="s">
        <v>649</v>
      </c>
      <c r="C343" s="268">
        <v>431</v>
      </c>
      <c r="HU343" s="50"/>
      <c r="HV343" s="50"/>
      <c r="HW343" s="50"/>
      <c r="HX343" s="50"/>
      <c r="HY343" s="50"/>
      <c r="HZ343" s="50"/>
      <c r="IA343" s="50"/>
      <c r="IB343" s="50"/>
      <c r="IC343" s="50"/>
      <c r="ID343" s="50"/>
      <c r="IE343" s="50"/>
      <c r="IF343" s="50"/>
      <c r="IG343" s="50"/>
      <c r="IH343" s="50"/>
      <c r="II343" s="50"/>
      <c r="IJ343" s="50"/>
      <c r="IK343" s="50"/>
      <c r="IL343" s="50"/>
      <c r="IM343" s="50"/>
      <c r="IN343" s="50"/>
      <c r="IO343" s="50"/>
      <c r="IP343" s="50"/>
      <c r="IQ343" s="50"/>
      <c r="IR343" s="50"/>
      <c r="IS343" s="50"/>
      <c r="IT343" s="50"/>
      <c r="IU343" s="50"/>
      <c r="IV343" s="50"/>
    </row>
    <row r="344" spans="1:256" s="240" customFormat="1" ht="14.25">
      <c r="A344" s="262">
        <v>2220403</v>
      </c>
      <c r="B344" s="263" t="s">
        <v>650</v>
      </c>
      <c r="C344" s="268">
        <v>9.1</v>
      </c>
      <c r="HU344" s="50"/>
      <c r="HV344" s="50"/>
      <c r="HW344" s="50"/>
      <c r="HX344" s="50"/>
      <c r="HY344" s="50"/>
      <c r="HZ344" s="50"/>
      <c r="IA344" s="50"/>
      <c r="IB344" s="50"/>
      <c r="IC344" s="50"/>
      <c r="ID344" s="50"/>
      <c r="IE344" s="50"/>
      <c r="IF344" s="50"/>
      <c r="IG344" s="50"/>
      <c r="IH344" s="50"/>
      <c r="II344" s="50"/>
      <c r="IJ344" s="50"/>
      <c r="IK344" s="50"/>
      <c r="IL344" s="50"/>
      <c r="IM344" s="50"/>
      <c r="IN344" s="50"/>
      <c r="IO344" s="50"/>
      <c r="IP344" s="50"/>
      <c r="IQ344" s="50"/>
      <c r="IR344" s="50"/>
      <c r="IS344" s="50"/>
      <c r="IT344" s="50"/>
      <c r="IU344" s="50"/>
      <c r="IV344" s="50"/>
    </row>
    <row r="345" spans="1:256" s="240" customFormat="1" ht="14.25">
      <c r="A345" s="264" t="s">
        <v>651</v>
      </c>
      <c r="B345" s="265" t="s">
        <v>85</v>
      </c>
      <c r="C345" s="269">
        <f>C346+C351+C354</f>
        <v>2206.1000000000004</v>
      </c>
      <c r="HU345" s="50"/>
      <c r="HV345" s="50"/>
      <c r="HW345" s="50"/>
      <c r="HX345" s="50"/>
      <c r="HY345" s="50"/>
      <c r="HZ345" s="50"/>
      <c r="IA345" s="50"/>
      <c r="IB345" s="50"/>
      <c r="IC345" s="50"/>
      <c r="ID345" s="50"/>
      <c r="IE345" s="50"/>
      <c r="IF345" s="50"/>
      <c r="IG345" s="50"/>
      <c r="IH345" s="50"/>
      <c r="II345" s="50"/>
      <c r="IJ345" s="50"/>
      <c r="IK345" s="50"/>
      <c r="IL345" s="50"/>
      <c r="IM345" s="50"/>
      <c r="IN345" s="50"/>
      <c r="IO345" s="50"/>
      <c r="IP345" s="50"/>
      <c r="IQ345" s="50"/>
      <c r="IR345" s="50"/>
      <c r="IS345" s="50"/>
      <c r="IT345" s="50"/>
      <c r="IU345" s="50"/>
      <c r="IV345" s="50"/>
    </row>
    <row r="346" spans="1:256" s="240" customFormat="1" ht="14.25">
      <c r="A346" s="264" t="s">
        <v>652</v>
      </c>
      <c r="B346" s="265" t="s">
        <v>653</v>
      </c>
      <c r="C346" s="269">
        <f>SUM(C347:C350)</f>
        <v>898.7</v>
      </c>
      <c r="HU346" s="50"/>
      <c r="HV346" s="50"/>
      <c r="HW346" s="50"/>
      <c r="HX346" s="50"/>
      <c r="HY346" s="50"/>
      <c r="HZ346" s="50"/>
      <c r="IA346" s="50"/>
      <c r="IB346" s="50"/>
      <c r="IC346" s="50"/>
      <c r="ID346" s="50"/>
      <c r="IE346" s="50"/>
      <c r="IF346" s="50"/>
      <c r="IG346" s="50"/>
      <c r="IH346" s="50"/>
      <c r="II346" s="50"/>
      <c r="IJ346" s="50"/>
      <c r="IK346" s="50"/>
      <c r="IL346" s="50"/>
      <c r="IM346" s="50"/>
      <c r="IN346" s="50"/>
      <c r="IO346" s="50"/>
      <c r="IP346" s="50"/>
      <c r="IQ346" s="50"/>
      <c r="IR346" s="50"/>
      <c r="IS346" s="50"/>
      <c r="IT346" s="50"/>
      <c r="IU346" s="50"/>
      <c r="IV346" s="50"/>
    </row>
    <row r="347" spans="1:256" s="240" customFormat="1" ht="14.25">
      <c r="A347" s="262" t="s">
        <v>654</v>
      </c>
      <c r="B347" s="263" t="s">
        <v>107</v>
      </c>
      <c r="C347" s="268">
        <v>244.1</v>
      </c>
      <c r="HU347" s="50"/>
      <c r="HV347" s="50"/>
      <c r="HW347" s="50"/>
      <c r="HX347" s="50"/>
      <c r="HY347" s="50"/>
      <c r="HZ347" s="50"/>
      <c r="IA347" s="50"/>
      <c r="IB347" s="50"/>
      <c r="IC347" s="50"/>
      <c r="ID347" s="50"/>
      <c r="IE347" s="50"/>
      <c r="IF347" s="50"/>
      <c r="IG347" s="50"/>
      <c r="IH347" s="50"/>
      <c r="II347" s="50"/>
      <c r="IJ347" s="50"/>
      <c r="IK347" s="50"/>
      <c r="IL347" s="50"/>
      <c r="IM347" s="50"/>
      <c r="IN347" s="50"/>
      <c r="IO347" s="50"/>
      <c r="IP347" s="50"/>
      <c r="IQ347" s="50"/>
      <c r="IR347" s="50"/>
      <c r="IS347" s="50"/>
      <c r="IT347" s="50"/>
      <c r="IU347" s="50"/>
      <c r="IV347" s="50"/>
    </row>
    <row r="348" spans="1:256" s="240" customFormat="1" ht="14.25">
      <c r="A348" s="262" t="s">
        <v>655</v>
      </c>
      <c r="B348" s="263" t="s">
        <v>656</v>
      </c>
      <c r="C348" s="268">
        <v>645.6</v>
      </c>
      <c r="HU348" s="50"/>
      <c r="HV348" s="50"/>
      <c r="HW348" s="50"/>
      <c r="HX348" s="50"/>
      <c r="HY348" s="50"/>
      <c r="HZ348" s="50"/>
      <c r="IA348" s="50"/>
      <c r="IB348" s="50"/>
      <c r="IC348" s="50"/>
      <c r="ID348" s="50"/>
      <c r="IE348" s="50"/>
      <c r="IF348" s="50"/>
      <c r="IG348" s="50"/>
      <c r="IH348" s="50"/>
      <c r="II348" s="50"/>
      <c r="IJ348" s="50"/>
      <c r="IK348" s="50"/>
      <c r="IL348" s="50"/>
      <c r="IM348" s="50"/>
      <c r="IN348" s="50"/>
      <c r="IO348" s="50"/>
      <c r="IP348" s="50"/>
      <c r="IQ348" s="50"/>
      <c r="IR348" s="50"/>
      <c r="IS348" s="50"/>
      <c r="IT348" s="50"/>
      <c r="IU348" s="50"/>
      <c r="IV348" s="50"/>
    </row>
    <row r="349" spans="1:256" s="240" customFormat="1" ht="14.25">
      <c r="A349" s="262">
        <v>2240108</v>
      </c>
      <c r="B349" s="263" t="s">
        <v>657</v>
      </c>
      <c r="C349" s="268">
        <v>5</v>
      </c>
      <c r="HU349" s="50"/>
      <c r="HV349" s="50"/>
      <c r="HW349" s="50"/>
      <c r="HX349" s="50"/>
      <c r="HY349" s="50"/>
      <c r="HZ349" s="50"/>
      <c r="IA349" s="50"/>
      <c r="IB349" s="50"/>
      <c r="IC349" s="50"/>
      <c r="ID349" s="50"/>
      <c r="IE349" s="50"/>
      <c r="IF349" s="50"/>
      <c r="IG349" s="50"/>
      <c r="IH349" s="50"/>
      <c r="II349" s="50"/>
      <c r="IJ349" s="50"/>
      <c r="IK349" s="50"/>
      <c r="IL349" s="50"/>
      <c r="IM349" s="50"/>
      <c r="IN349" s="50"/>
      <c r="IO349" s="50"/>
      <c r="IP349" s="50"/>
      <c r="IQ349" s="50"/>
      <c r="IR349" s="50"/>
      <c r="IS349" s="50"/>
      <c r="IT349" s="50"/>
      <c r="IU349" s="50"/>
      <c r="IV349" s="50"/>
    </row>
    <row r="350" spans="1:256" s="240" customFormat="1" ht="14.25">
      <c r="A350" s="262">
        <v>2240109</v>
      </c>
      <c r="B350" s="263" t="s">
        <v>658</v>
      </c>
      <c r="C350" s="268">
        <v>4</v>
      </c>
      <c r="HU350" s="50"/>
      <c r="HV350" s="50"/>
      <c r="HW350" s="50"/>
      <c r="HX350" s="50"/>
      <c r="HY350" s="50"/>
      <c r="HZ350" s="50"/>
      <c r="IA350" s="50"/>
      <c r="IB350" s="50"/>
      <c r="IC350" s="50"/>
      <c r="ID350" s="50"/>
      <c r="IE350" s="50"/>
      <c r="IF350" s="50"/>
      <c r="IG350" s="50"/>
      <c r="IH350" s="50"/>
      <c r="II350" s="50"/>
      <c r="IJ350" s="50"/>
      <c r="IK350" s="50"/>
      <c r="IL350" s="50"/>
      <c r="IM350" s="50"/>
      <c r="IN350" s="50"/>
      <c r="IO350" s="50"/>
      <c r="IP350" s="50"/>
      <c r="IQ350" s="50"/>
      <c r="IR350" s="50"/>
      <c r="IS350" s="50"/>
      <c r="IT350" s="50"/>
      <c r="IU350" s="50"/>
      <c r="IV350" s="50"/>
    </row>
    <row r="351" spans="1:256" s="240" customFormat="1" ht="14.25">
      <c r="A351" s="264" t="s">
        <v>659</v>
      </c>
      <c r="B351" s="265" t="s">
        <v>660</v>
      </c>
      <c r="C351" s="269">
        <f>SUM(C352:C353)</f>
        <v>1301.4</v>
      </c>
      <c r="HU351" s="50"/>
      <c r="HV351" s="50"/>
      <c r="HW351" s="50"/>
      <c r="HX351" s="50"/>
      <c r="HY351" s="50"/>
      <c r="HZ351" s="50"/>
      <c r="IA351" s="50"/>
      <c r="IB351" s="50"/>
      <c r="IC351" s="50"/>
      <c r="ID351" s="50"/>
      <c r="IE351" s="50"/>
      <c r="IF351" s="50"/>
      <c r="IG351" s="50"/>
      <c r="IH351" s="50"/>
      <c r="II351" s="50"/>
      <c r="IJ351" s="50"/>
      <c r="IK351" s="50"/>
      <c r="IL351" s="50"/>
      <c r="IM351" s="50"/>
      <c r="IN351" s="50"/>
      <c r="IO351" s="50"/>
      <c r="IP351" s="50"/>
      <c r="IQ351" s="50"/>
      <c r="IR351" s="50"/>
      <c r="IS351" s="50"/>
      <c r="IT351" s="50"/>
      <c r="IU351" s="50"/>
      <c r="IV351" s="50"/>
    </row>
    <row r="352" spans="1:256" s="240" customFormat="1" ht="14.25">
      <c r="A352" s="262" t="s">
        <v>661</v>
      </c>
      <c r="B352" s="263" t="s">
        <v>107</v>
      </c>
      <c r="C352" s="268">
        <v>66.9</v>
      </c>
      <c r="HU352" s="50"/>
      <c r="HV352" s="50"/>
      <c r="HW352" s="50"/>
      <c r="HX352" s="50"/>
      <c r="HY352" s="50"/>
      <c r="HZ352" s="50"/>
      <c r="IA352" s="50"/>
      <c r="IB352" s="50"/>
      <c r="IC352" s="50"/>
      <c r="ID352" s="50"/>
      <c r="IE352" s="50"/>
      <c r="IF352" s="50"/>
      <c r="IG352" s="50"/>
      <c r="IH352" s="50"/>
      <c r="II352" s="50"/>
      <c r="IJ352" s="50"/>
      <c r="IK352" s="50"/>
      <c r="IL352" s="50"/>
      <c r="IM352" s="50"/>
      <c r="IN352" s="50"/>
      <c r="IO352" s="50"/>
      <c r="IP352" s="50"/>
      <c r="IQ352" s="50"/>
      <c r="IR352" s="50"/>
      <c r="IS352" s="50"/>
      <c r="IT352" s="50"/>
      <c r="IU352" s="50"/>
      <c r="IV352" s="50"/>
    </row>
    <row r="353" spans="1:256" s="240" customFormat="1" ht="14.25">
      <c r="A353" s="262" t="s">
        <v>662</v>
      </c>
      <c r="B353" s="263" t="s">
        <v>663</v>
      </c>
      <c r="C353" s="268">
        <v>1234.5</v>
      </c>
      <c r="HU353" s="50"/>
      <c r="HV353" s="50"/>
      <c r="HW353" s="50"/>
      <c r="HX353" s="50"/>
      <c r="HY353" s="50"/>
      <c r="HZ353" s="50"/>
      <c r="IA353" s="50"/>
      <c r="IB353" s="50"/>
      <c r="IC353" s="50"/>
      <c r="ID353" s="50"/>
      <c r="IE353" s="50"/>
      <c r="IF353" s="50"/>
      <c r="IG353" s="50"/>
      <c r="IH353" s="50"/>
      <c r="II353" s="50"/>
      <c r="IJ353" s="50"/>
      <c r="IK353" s="50"/>
      <c r="IL353" s="50"/>
      <c r="IM353" s="50"/>
      <c r="IN353" s="50"/>
      <c r="IO353" s="50"/>
      <c r="IP353" s="50"/>
      <c r="IQ353" s="50"/>
      <c r="IR353" s="50"/>
      <c r="IS353" s="50"/>
      <c r="IT353" s="50"/>
      <c r="IU353" s="50"/>
      <c r="IV353" s="50"/>
    </row>
    <row r="354" spans="1:256" s="240" customFormat="1" ht="14.25">
      <c r="A354" s="264" t="s">
        <v>664</v>
      </c>
      <c r="B354" s="265" t="s">
        <v>665</v>
      </c>
      <c r="C354" s="269">
        <f>SUM(C355)</f>
        <v>6</v>
      </c>
      <c r="HU354" s="50"/>
      <c r="HV354" s="50"/>
      <c r="HW354" s="50"/>
      <c r="HX354" s="50"/>
      <c r="HY354" s="50"/>
      <c r="HZ354" s="50"/>
      <c r="IA354" s="50"/>
      <c r="IB354" s="50"/>
      <c r="IC354" s="50"/>
      <c r="ID354" s="50"/>
      <c r="IE354" s="50"/>
      <c r="IF354" s="50"/>
      <c r="IG354" s="50"/>
      <c r="IH354" s="50"/>
      <c r="II354" s="50"/>
      <c r="IJ354" s="50"/>
      <c r="IK354" s="50"/>
      <c r="IL354" s="50"/>
      <c r="IM354" s="50"/>
      <c r="IN354" s="50"/>
      <c r="IO354" s="50"/>
      <c r="IP354" s="50"/>
      <c r="IQ354" s="50"/>
      <c r="IR354" s="50"/>
      <c r="IS354" s="50"/>
      <c r="IT354" s="50"/>
      <c r="IU354" s="50"/>
      <c r="IV354" s="50"/>
    </row>
    <row r="355" spans="1:256" s="240" customFormat="1" ht="14.25">
      <c r="A355" s="262">
        <v>2240504</v>
      </c>
      <c r="B355" s="263" t="s">
        <v>666</v>
      </c>
      <c r="C355" s="268">
        <v>6</v>
      </c>
      <c r="HU355" s="50"/>
      <c r="HV355" s="50"/>
      <c r="HW355" s="50"/>
      <c r="HX355" s="50"/>
      <c r="HY355" s="50"/>
      <c r="HZ355" s="50"/>
      <c r="IA355" s="50"/>
      <c r="IB355" s="50"/>
      <c r="IC355" s="50"/>
      <c r="ID355" s="50"/>
      <c r="IE355" s="50"/>
      <c r="IF355" s="50"/>
      <c r="IG355" s="50"/>
      <c r="IH355" s="50"/>
      <c r="II355" s="50"/>
      <c r="IJ355" s="50"/>
      <c r="IK355" s="50"/>
      <c r="IL355" s="50"/>
      <c r="IM355" s="50"/>
      <c r="IN355" s="50"/>
      <c r="IO355" s="50"/>
      <c r="IP355" s="50"/>
      <c r="IQ355" s="50"/>
      <c r="IR355" s="50"/>
      <c r="IS355" s="50"/>
      <c r="IT355" s="50"/>
      <c r="IU355" s="50"/>
      <c r="IV355" s="50"/>
    </row>
    <row r="356" spans="1:256" s="240" customFormat="1" ht="14.25">
      <c r="A356" s="264">
        <v>22407</v>
      </c>
      <c r="B356" s="265" t="s">
        <v>667</v>
      </c>
      <c r="C356" s="269">
        <v>40</v>
      </c>
      <c r="HU356" s="50"/>
      <c r="HV356" s="50"/>
      <c r="HW356" s="50"/>
      <c r="HX356" s="50"/>
      <c r="HY356" s="50"/>
      <c r="HZ356" s="50"/>
      <c r="IA356" s="50"/>
      <c r="IB356" s="50"/>
      <c r="IC356" s="50"/>
      <c r="ID356" s="50"/>
      <c r="IE356" s="50"/>
      <c r="IF356" s="50"/>
      <c r="IG356" s="50"/>
      <c r="IH356" s="50"/>
      <c r="II356" s="50"/>
      <c r="IJ356" s="50"/>
      <c r="IK356" s="50"/>
      <c r="IL356" s="50"/>
      <c r="IM356" s="50"/>
      <c r="IN356" s="50"/>
      <c r="IO356" s="50"/>
      <c r="IP356" s="50"/>
      <c r="IQ356" s="50"/>
      <c r="IR356" s="50"/>
      <c r="IS356" s="50"/>
      <c r="IT356" s="50"/>
      <c r="IU356" s="50"/>
      <c r="IV356" s="50"/>
    </row>
    <row r="357" spans="1:256" s="240" customFormat="1" ht="14.25">
      <c r="A357" s="262">
        <v>2240799</v>
      </c>
      <c r="B357" s="263" t="s">
        <v>667</v>
      </c>
      <c r="C357" s="268">
        <v>40</v>
      </c>
      <c r="HU357" s="50"/>
      <c r="HV357" s="50"/>
      <c r="HW357" s="50"/>
      <c r="HX357" s="50"/>
      <c r="HY357" s="50"/>
      <c r="HZ357" s="50"/>
      <c r="IA357" s="50"/>
      <c r="IB357" s="50"/>
      <c r="IC357" s="50"/>
      <c r="ID357" s="50"/>
      <c r="IE357" s="50"/>
      <c r="IF357" s="50"/>
      <c r="IG357" s="50"/>
      <c r="IH357" s="50"/>
      <c r="II357" s="50"/>
      <c r="IJ357" s="50"/>
      <c r="IK357" s="50"/>
      <c r="IL357" s="50"/>
      <c r="IM357" s="50"/>
      <c r="IN357" s="50"/>
      <c r="IO357" s="50"/>
      <c r="IP357" s="50"/>
      <c r="IQ357" s="50"/>
      <c r="IR357" s="50"/>
      <c r="IS357" s="50"/>
      <c r="IT357" s="50"/>
      <c r="IU357" s="50"/>
      <c r="IV357" s="50"/>
    </row>
    <row r="358" spans="1:256" s="240" customFormat="1" ht="14.25">
      <c r="A358" s="264" t="s">
        <v>668</v>
      </c>
      <c r="B358" s="265" t="s">
        <v>86</v>
      </c>
      <c r="C358" s="269">
        <v>5000</v>
      </c>
      <c r="HU358" s="50"/>
      <c r="HV358" s="50"/>
      <c r="HW358" s="50"/>
      <c r="HX358" s="50"/>
      <c r="HY358" s="50"/>
      <c r="HZ358" s="50"/>
      <c r="IA358" s="50"/>
      <c r="IB358" s="50"/>
      <c r="IC358" s="50"/>
      <c r="ID358" s="50"/>
      <c r="IE358" s="50"/>
      <c r="IF358" s="50"/>
      <c r="IG358" s="50"/>
      <c r="IH358" s="50"/>
      <c r="II358" s="50"/>
      <c r="IJ358" s="50"/>
      <c r="IK358" s="50"/>
      <c r="IL358" s="50"/>
      <c r="IM358" s="50"/>
      <c r="IN358" s="50"/>
      <c r="IO358" s="50"/>
      <c r="IP358" s="50"/>
      <c r="IQ358" s="50"/>
      <c r="IR358" s="50"/>
      <c r="IS358" s="50"/>
      <c r="IT358" s="50"/>
      <c r="IU358" s="50"/>
      <c r="IV358" s="50"/>
    </row>
    <row r="359" spans="1:256" s="240" customFormat="1" ht="14.25">
      <c r="A359" s="264" t="s">
        <v>669</v>
      </c>
      <c r="B359" s="265" t="s">
        <v>670</v>
      </c>
      <c r="C359" s="269">
        <f>C360</f>
        <v>4975</v>
      </c>
      <c r="HU359" s="50"/>
      <c r="HV359" s="50"/>
      <c r="HW359" s="50"/>
      <c r="HX359" s="50"/>
      <c r="HY359" s="50"/>
      <c r="HZ359" s="50"/>
      <c r="IA359" s="50"/>
      <c r="IB359" s="50"/>
      <c r="IC359" s="50"/>
      <c r="ID359" s="50"/>
      <c r="IE359" s="50"/>
      <c r="IF359" s="50"/>
      <c r="IG359" s="50"/>
      <c r="IH359" s="50"/>
      <c r="II359" s="50"/>
      <c r="IJ359" s="50"/>
      <c r="IK359" s="50"/>
      <c r="IL359" s="50"/>
      <c r="IM359" s="50"/>
      <c r="IN359" s="50"/>
      <c r="IO359" s="50"/>
      <c r="IP359" s="50"/>
      <c r="IQ359" s="50"/>
      <c r="IR359" s="50"/>
      <c r="IS359" s="50"/>
      <c r="IT359" s="50"/>
      <c r="IU359" s="50"/>
      <c r="IV359" s="50"/>
    </row>
    <row r="360" spans="1:256" s="240" customFormat="1" ht="14.25">
      <c r="A360" s="264" t="s">
        <v>671</v>
      </c>
      <c r="B360" s="265" t="s">
        <v>672</v>
      </c>
      <c r="C360" s="269">
        <f>SUM(C361)</f>
        <v>4975</v>
      </c>
      <c r="HU360" s="50"/>
      <c r="HV360" s="50"/>
      <c r="HW360" s="50"/>
      <c r="HX360" s="50"/>
      <c r="HY360" s="50"/>
      <c r="HZ360" s="50"/>
      <c r="IA360" s="50"/>
      <c r="IB360" s="50"/>
      <c r="IC360" s="50"/>
      <c r="ID360" s="50"/>
      <c r="IE360" s="50"/>
      <c r="IF360" s="50"/>
      <c r="IG360" s="50"/>
      <c r="IH360" s="50"/>
      <c r="II360" s="50"/>
      <c r="IJ360" s="50"/>
      <c r="IK360" s="50"/>
      <c r="IL360" s="50"/>
      <c r="IM360" s="50"/>
      <c r="IN360" s="50"/>
      <c r="IO360" s="50"/>
      <c r="IP360" s="50"/>
      <c r="IQ360" s="50"/>
      <c r="IR360" s="50"/>
      <c r="IS360" s="50"/>
      <c r="IT360" s="50"/>
      <c r="IU360" s="50"/>
      <c r="IV360" s="50"/>
    </row>
    <row r="361" spans="1:256" s="240" customFormat="1" ht="14.25">
      <c r="A361" s="262" t="s">
        <v>673</v>
      </c>
      <c r="B361" s="263" t="s">
        <v>672</v>
      </c>
      <c r="C361" s="268">
        <v>4975</v>
      </c>
      <c r="HU361" s="50"/>
      <c r="HV361" s="50"/>
      <c r="HW361" s="50"/>
      <c r="HX361" s="50"/>
      <c r="HY361" s="50"/>
      <c r="HZ361" s="50"/>
      <c r="IA361" s="50"/>
      <c r="IB361" s="50"/>
      <c r="IC361" s="50"/>
      <c r="ID361" s="50"/>
      <c r="IE361" s="50"/>
      <c r="IF361" s="50"/>
      <c r="IG361" s="50"/>
      <c r="IH361" s="50"/>
      <c r="II361" s="50"/>
      <c r="IJ361" s="50"/>
      <c r="IK361" s="50"/>
      <c r="IL361" s="50"/>
      <c r="IM361" s="50"/>
      <c r="IN361" s="50"/>
      <c r="IO361" s="50"/>
      <c r="IP361" s="50"/>
      <c r="IQ361" s="50"/>
      <c r="IR361" s="50"/>
      <c r="IS361" s="50"/>
      <c r="IT361" s="50"/>
      <c r="IU361" s="50"/>
      <c r="IV361" s="50"/>
    </row>
    <row r="362" spans="1:256" s="240" customFormat="1" ht="14.25">
      <c r="A362" s="264" t="s">
        <v>674</v>
      </c>
      <c r="B362" s="265" t="s">
        <v>675</v>
      </c>
      <c r="C362" s="269">
        <f>C363</f>
        <v>10031</v>
      </c>
      <c r="HU362" s="50"/>
      <c r="HV362" s="50"/>
      <c r="HW362" s="50"/>
      <c r="HX362" s="50"/>
      <c r="HY362" s="50"/>
      <c r="HZ362" s="50"/>
      <c r="IA362" s="50"/>
      <c r="IB362" s="50"/>
      <c r="IC362" s="50"/>
      <c r="ID362" s="50"/>
      <c r="IE362" s="50"/>
      <c r="IF362" s="50"/>
      <c r="IG362" s="50"/>
      <c r="IH362" s="50"/>
      <c r="II362" s="50"/>
      <c r="IJ362" s="50"/>
      <c r="IK362" s="50"/>
      <c r="IL362" s="50"/>
      <c r="IM362" s="50"/>
      <c r="IN362" s="50"/>
      <c r="IO362" s="50"/>
      <c r="IP362" s="50"/>
      <c r="IQ362" s="50"/>
      <c r="IR362" s="50"/>
      <c r="IS362" s="50"/>
      <c r="IT362" s="50"/>
      <c r="IU362" s="50"/>
      <c r="IV362" s="50"/>
    </row>
    <row r="363" spans="1:256" s="240" customFormat="1" ht="14.25">
      <c r="A363" s="264" t="s">
        <v>676</v>
      </c>
      <c r="B363" s="265" t="s">
        <v>677</v>
      </c>
      <c r="C363" s="269">
        <f>SUM(C364)</f>
        <v>10031</v>
      </c>
      <c r="HU363" s="50"/>
      <c r="HV363" s="50"/>
      <c r="HW363" s="50"/>
      <c r="HX363" s="50"/>
      <c r="HY363" s="50"/>
      <c r="HZ363" s="50"/>
      <c r="IA363" s="50"/>
      <c r="IB363" s="50"/>
      <c r="IC363" s="50"/>
      <c r="ID363" s="50"/>
      <c r="IE363" s="50"/>
      <c r="IF363" s="50"/>
      <c r="IG363" s="50"/>
      <c r="IH363" s="50"/>
      <c r="II363" s="50"/>
      <c r="IJ363" s="50"/>
      <c r="IK363" s="50"/>
      <c r="IL363" s="50"/>
      <c r="IM363" s="50"/>
      <c r="IN363" s="50"/>
      <c r="IO363" s="50"/>
      <c r="IP363" s="50"/>
      <c r="IQ363" s="50"/>
      <c r="IR363" s="50"/>
      <c r="IS363" s="50"/>
      <c r="IT363" s="50"/>
      <c r="IU363" s="50"/>
      <c r="IV363" s="50"/>
    </row>
    <row r="364" spans="1:256" s="240" customFormat="1" ht="14.25">
      <c r="A364" s="262" t="s">
        <v>678</v>
      </c>
      <c r="B364" s="263" t="s">
        <v>679</v>
      </c>
      <c r="C364" s="268">
        <v>10031</v>
      </c>
      <c r="HU364" s="50"/>
      <c r="HV364" s="50"/>
      <c r="HW364" s="50"/>
      <c r="HX364" s="50"/>
      <c r="HY364" s="50"/>
      <c r="HZ364" s="50"/>
      <c r="IA364" s="50"/>
      <c r="IB364" s="50"/>
      <c r="IC364" s="50"/>
      <c r="ID364" s="50"/>
      <c r="IE364" s="50"/>
      <c r="IF364" s="50"/>
      <c r="IG364" s="50"/>
      <c r="IH364" s="50"/>
      <c r="II364" s="50"/>
      <c r="IJ364" s="50"/>
      <c r="IK364" s="50"/>
      <c r="IL364" s="50"/>
      <c r="IM364" s="50"/>
      <c r="IN364" s="50"/>
      <c r="IO364" s="50"/>
      <c r="IP364" s="50"/>
      <c r="IQ364" s="50"/>
      <c r="IR364" s="50"/>
      <c r="IS364" s="50"/>
      <c r="IT364" s="50"/>
      <c r="IU364" s="50"/>
      <c r="IV364" s="50"/>
    </row>
    <row r="365" spans="1:256" s="240" customFormat="1" ht="14.25">
      <c r="A365" s="264" t="s">
        <v>680</v>
      </c>
      <c r="B365" s="265" t="s">
        <v>681</v>
      </c>
      <c r="C365" s="269">
        <f>C366</f>
        <v>43</v>
      </c>
      <c r="HU365" s="50"/>
      <c r="HV365" s="50"/>
      <c r="HW365" s="50"/>
      <c r="HX365" s="50"/>
      <c r="HY365" s="50"/>
      <c r="HZ365" s="50"/>
      <c r="IA365" s="50"/>
      <c r="IB365" s="50"/>
      <c r="IC365" s="50"/>
      <c r="ID365" s="50"/>
      <c r="IE365" s="50"/>
      <c r="IF365" s="50"/>
      <c r="IG365" s="50"/>
      <c r="IH365" s="50"/>
      <c r="II365" s="50"/>
      <c r="IJ365" s="50"/>
      <c r="IK365" s="50"/>
      <c r="IL365" s="50"/>
      <c r="IM365" s="50"/>
      <c r="IN365" s="50"/>
      <c r="IO365" s="50"/>
      <c r="IP365" s="50"/>
      <c r="IQ365" s="50"/>
      <c r="IR365" s="50"/>
      <c r="IS365" s="50"/>
      <c r="IT365" s="50"/>
      <c r="IU365" s="50"/>
      <c r="IV365" s="50"/>
    </row>
    <row r="366" spans="1:256" s="240" customFormat="1" ht="14.25">
      <c r="A366" s="264" t="s">
        <v>682</v>
      </c>
      <c r="B366" s="265" t="s">
        <v>683</v>
      </c>
      <c r="C366" s="269">
        <v>43</v>
      </c>
      <c r="HU366" s="50"/>
      <c r="HV366" s="50"/>
      <c r="HW366" s="50"/>
      <c r="HX366" s="50"/>
      <c r="HY366" s="50"/>
      <c r="HZ366" s="50"/>
      <c r="IA366" s="50"/>
      <c r="IB366" s="50"/>
      <c r="IC366" s="50"/>
      <c r="ID366" s="50"/>
      <c r="IE366" s="50"/>
      <c r="IF366" s="50"/>
      <c r="IG366" s="50"/>
      <c r="IH366" s="50"/>
      <c r="II366" s="50"/>
      <c r="IJ366" s="50"/>
      <c r="IK366" s="50"/>
      <c r="IL366" s="50"/>
      <c r="IM366" s="50"/>
      <c r="IN366" s="50"/>
      <c r="IO366" s="50"/>
      <c r="IP366" s="50"/>
      <c r="IQ366" s="50"/>
      <c r="IR366" s="50"/>
      <c r="IS366" s="50"/>
      <c r="IT366" s="50"/>
      <c r="IU366" s="50"/>
      <c r="IV366" s="50"/>
    </row>
  </sheetData>
  <sheetProtection/>
  <mergeCells count="1">
    <mergeCell ref="A2:C2"/>
  </mergeCells>
  <printOptions/>
  <pageMargins left="0.75" right="0.75" top="1" bottom="1" header="0.5" footer="0.5"/>
  <pageSetup orientation="portrait" paperSize="9"/>
  <ignoredErrors>
    <ignoredError sqref="C359" unlockedFormula="1"/>
  </ignoredErrors>
</worksheet>
</file>

<file path=xl/worksheets/sheet5.xml><?xml version="1.0" encoding="utf-8"?>
<worksheet xmlns="http://schemas.openxmlformats.org/spreadsheetml/2006/main" xmlns:r="http://schemas.openxmlformats.org/officeDocument/2006/relationships">
  <dimension ref="A1:E42"/>
  <sheetViews>
    <sheetView zoomScaleSheetLayoutView="100" workbookViewId="0" topLeftCell="A3">
      <selection activeCell="C33" sqref="C33"/>
    </sheetView>
  </sheetViews>
  <sheetFormatPr defaultColWidth="9.00390625" defaultRowHeight="14.25"/>
  <cols>
    <col min="1" max="1" width="21.125" style="69" customWidth="1"/>
    <col min="2" max="2" width="34.125" style="69" customWidth="1"/>
    <col min="3" max="3" width="17.25390625" style="222" customWidth="1"/>
    <col min="4" max="4" width="9.00390625" style="69" customWidth="1"/>
    <col min="5" max="5" width="9.00390625" style="223" customWidth="1"/>
    <col min="6" max="16384" width="9.00390625" style="69" customWidth="1"/>
  </cols>
  <sheetData>
    <row r="1" spans="1:5" s="69" customFormat="1" ht="21" customHeight="1">
      <c r="A1" s="75" t="s">
        <v>684</v>
      </c>
      <c r="C1" s="222"/>
      <c r="E1" s="223"/>
    </row>
    <row r="2" spans="1:5" s="69" customFormat="1" ht="24.75" customHeight="1">
      <c r="A2" s="76" t="s">
        <v>685</v>
      </c>
      <c r="B2" s="77"/>
      <c r="C2" s="224"/>
      <c r="E2" s="223"/>
    </row>
    <row r="3" spans="3:5" s="70" customFormat="1" ht="24" customHeight="1">
      <c r="C3" s="225" t="s">
        <v>64</v>
      </c>
      <c r="E3" s="226"/>
    </row>
    <row r="4" spans="1:5" s="71" customFormat="1" ht="43.5" customHeight="1">
      <c r="A4" s="227" t="s">
        <v>686</v>
      </c>
      <c r="B4" s="79" t="s">
        <v>99</v>
      </c>
      <c r="C4" s="85" t="s">
        <v>66</v>
      </c>
      <c r="E4" s="228"/>
    </row>
    <row r="5" spans="1:5" s="221" customFormat="1" ht="18" customHeight="1">
      <c r="A5" s="229" t="s">
        <v>687</v>
      </c>
      <c r="B5" s="230" t="s">
        <v>688</v>
      </c>
      <c r="C5" s="85">
        <f>SUM(C6:C9)</f>
        <v>55931</v>
      </c>
      <c r="D5" s="231"/>
      <c r="E5" s="232"/>
    </row>
    <row r="6" spans="1:5" s="155" customFormat="1" ht="18" customHeight="1">
      <c r="A6" s="233" t="s">
        <v>689</v>
      </c>
      <c r="B6" s="234" t="s">
        <v>690</v>
      </c>
      <c r="C6" s="235">
        <v>34833</v>
      </c>
      <c r="D6" s="236"/>
      <c r="E6" s="232"/>
    </row>
    <row r="7" spans="1:5" s="155" customFormat="1" ht="18" customHeight="1">
      <c r="A7" s="233" t="s">
        <v>691</v>
      </c>
      <c r="B7" s="234" t="s">
        <v>692</v>
      </c>
      <c r="C7" s="235">
        <v>15945</v>
      </c>
      <c r="D7" s="236"/>
      <c r="E7" s="232"/>
    </row>
    <row r="8" spans="1:5" s="155" customFormat="1" ht="18" customHeight="1">
      <c r="A8" s="233" t="s">
        <v>693</v>
      </c>
      <c r="B8" s="234" t="s">
        <v>646</v>
      </c>
      <c r="C8" s="235">
        <v>4720</v>
      </c>
      <c r="D8" s="236"/>
      <c r="E8" s="232"/>
    </row>
    <row r="9" spans="1:5" s="155" customFormat="1" ht="18" customHeight="1">
      <c r="A9" s="233" t="s">
        <v>694</v>
      </c>
      <c r="B9" s="234" t="s">
        <v>695</v>
      </c>
      <c r="C9" s="235">
        <v>433</v>
      </c>
      <c r="D9" s="236"/>
      <c r="E9" s="232"/>
    </row>
    <row r="10" spans="1:5" s="71" customFormat="1" ht="18" customHeight="1">
      <c r="A10" s="229" t="s">
        <v>696</v>
      </c>
      <c r="B10" s="230" t="s">
        <v>697</v>
      </c>
      <c r="C10" s="85">
        <f>SUM(C11:C20)</f>
        <v>5513.3</v>
      </c>
      <c r="E10" s="232"/>
    </row>
    <row r="11" spans="1:5" s="70" customFormat="1" ht="18" customHeight="1">
      <c r="A11" s="233" t="s">
        <v>698</v>
      </c>
      <c r="B11" s="234" t="s">
        <v>699</v>
      </c>
      <c r="C11" s="235">
        <v>4329</v>
      </c>
      <c r="E11" s="232"/>
    </row>
    <row r="12" spans="1:5" s="70" customFormat="1" ht="18" customHeight="1">
      <c r="A12" s="233" t="s">
        <v>700</v>
      </c>
      <c r="B12" s="237" t="s">
        <v>701</v>
      </c>
      <c r="C12" s="235">
        <v>52</v>
      </c>
      <c r="E12" s="232"/>
    </row>
    <row r="13" spans="1:5" s="70" customFormat="1" ht="18" customHeight="1">
      <c r="A13" s="233" t="s">
        <v>702</v>
      </c>
      <c r="B13" s="233" t="s">
        <v>703</v>
      </c>
      <c r="C13" s="235">
        <v>2.8</v>
      </c>
      <c r="E13" s="232"/>
    </row>
    <row r="14" spans="1:5" s="70" customFormat="1" ht="18" customHeight="1">
      <c r="A14" s="233" t="s">
        <v>704</v>
      </c>
      <c r="B14" s="233" t="s">
        <v>705</v>
      </c>
      <c r="C14" s="235">
        <v>9.5</v>
      </c>
      <c r="E14" s="232"/>
    </row>
    <row r="15" spans="1:5" s="70" customFormat="1" ht="18" customHeight="1">
      <c r="A15" s="233" t="s">
        <v>706</v>
      </c>
      <c r="B15" s="233" t="s">
        <v>707</v>
      </c>
      <c r="C15" s="235">
        <v>110</v>
      </c>
      <c r="E15" s="232"/>
    </row>
    <row r="16" spans="1:5" s="70" customFormat="1" ht="18" customHeight="1">
      <c r="A16" s="233" t="s">
        <v>708</v>
      </c>
      <c r="B16" s="233" t="s">
        <v>709</v>
      </c>
      <c r="C16" s="235">
        <v>69</v>
      </c>
      <c r="E16" s="232"/>
    </row>
    <row r="17" spans="1:5" s="70" customFormat="1" ht="18" customHeight="1">
      <c r="A17" s="233" t="s">
        <v>710</v>
      </c>
      <c r="B17" s="233" t="s">
        <v>711</v>
      </c>
      <c r="C17" s="235">
        <v>0</v>
      </c>
      <c r="E17" s="232"/>
    </row>
    <row r="18" spans="1:5" s="70" customFormat="1" ht="18" customHeight="1">
      <c r="A18" s="233" t="s">
        <v>712</v>
      </c>
      <c r="B18" s="237" t="s">
        <v>713</v>
      </c>
      <c r="C18" s="235">
        <v>713</v>
      </c>
      <c r="E18" s="232"/>
    </row>
    <row r="19" spans="1:5" s="70" customFormat="1" ht="18" customHeight="1">
      <c r="A19" s="233" t="s">
        <v>714</v>
      </c>
      <c r="B19" s="233" t="s">
        <v>715</v>
      </c>
      <c r="C19" s="235">
        <v>75</v>
      </c>
      <c r="E19" s="232"/>
    </row>
    <row r="20" spans="1:5" s="70" customFormat="1" ht="18" customHeight="1">
      <c r="A20" s="233" t="s">
        <v>716</v>
      </c>
      <c r="B20" s="233" t="s">
        <v>717</v>
      </c>
      <c r="C20" s="235">
        <v>153</v>
      </c>
      <c r="E20" s="232"/>
    </row>
    <row r="21" spans="1:5" s="70" customFormat="1" ht="18" customHeight="1">
      <c r="A21" s="229" t="s">
        <v>718</v>
      </c>
      <c r="B21" s="230" t="s">
        <v>719</v>
      </c>
      <c r="C21" s="85">
        <f>C22</f>
        <v>5</v>
      </c>
      <c r="E21" s="232"/>
    </row>
    <row r="22" spans="1:5" s="70" customFormat="1" ht="18" customHeight="1">
      <c r="A22" s="233" t="s">
        <v>720</v>
      </c>
      <c r="B22" s="233" t="s">
        <v>721</v>
      </c>
      <c r="C22" s="235">
        <v>5</v>
      </c>
      <c r="E22" s="232"/>
    </row>
    <row r="23" spans="1:5" s="70" customFormat="1" ht="18" customHeight="1">
      <c r="A23" s="229" t="s">
        <v>722</v>
      </c>
      <c r="B23" s="230" t="s">
        <v>723</v>
      </c>
      <c r="C23" s="85">
        <f>C24+C25</f>
        <v>84907</v>
      </c>
      <c r="E23" s="232"/>
    </row>
    <row r="24" spans="1:5" s="70" customFormat="1" ht="18" customHeight="1">
      <c r="A24" s="233" t="s">
        <v>724</v>
      </c>
      <c r="B24" s="233" t="s">
        <v>725</v>
      </c>
      <c r="C24" s="235">
        <v>81928</v>
      </c>
      <c r="E24" s="232"/>
    </row>
    <row r="25" spans="1:5" s="70" customFormat="1" ht="18" customHeight="1">
      <c r="A25" s="233" t="s">
        <v>726</v>
      </c>
      <c r="B25" s="233" t="s">
        <v>727</v>
      </c>
      <c r="C25" s="235">
        <v>2979</v>
      </c>
      <c r="E25" s="232"/>
    </row>
    <row r="26" spans="1:5" s="70" customFormat="1" ht="18" customHeight="1">
      <c r="A26" s="229" t="s">
        <v>728</v>
      </c>
      <c r="B26" s="230" t="s">
        <v>729</v>
      </c>
      <c r="C26" s="85">
        <f>C27</f>
        <v>3</v>
      </c>
      <c r="E26" s="232"/>
    </row>
    <row r="27" spans="1:5" s="70" customFormat="1" ht="18" customHeight="1">
      <c r="A27" s="233" t="s">
        <v>730</v>
      </c>
      <c r="B27" s="237" t="s">
        <v>731</v>
      </c>
      <c r="C27" s="235">
        <v>3</v>
      </c>
      <c r="E27" s="232"/>
    </row>
    <row r="28" spans="1:5" s="70" customFormat="1" ht="18" customHeight="1">
      <c r="A28" s="229" t="s">
        <v>732</v>
      </c>
      <c r="B28" s="230" t="s">
        <v>733</v>
      </c>
      <c r="C28" s="85">
        <f>SUM(C29:C31)</f>
        <v>33</v>
      </c>
      <c r="E28" s="232"/>
    </row>
    <row r="29" spans="1:5" s="70" customFormat="1" ht="18" customHeight="1">
      <c r="A29" s="233" t="s">
        <v>734</v>
      </c>
      <c r="B29" s="233" t="s">
        <v>735</v>
      </c>
      <c r="C29" s="235">
        <v>33</v>
      </c>
      <c r="E29" s="232"/>
    </row>
    <row r="30" spans="1:5" s="70" customFormat="1" ht="18" customHeight="1">
      <c r="A30" s="233" t="s">
        <v>736</v>
      </c>
      <c r="B30" s="237" t="s">
        <v>737</v>
      </c>
      <c r="C30" s="235">
        <v>0</v>
      </c>
      <c r="E30" s="232"/>
    </row>
    <row r="31" spans="1:5" s="70" customFormat="1" ht="18" customHeight="1">
      <c r="A31" s="233" t="s">
        <v>738</v>
      </c>
      <c r="B31" s="237" t="s">
        <v>739</v>
      </c>
      <c r="C31" s="235">
        <v>0</v>
      </c>
      <c r="E31" s="232"/>
    </row>
    <row r="32" spans="1:5" s="70" customFormat="1" ht="18" customHeight="1">
      <c r="A32" s="238" t="s">
        <v>95</v>
      </c>
      <c r="B32" s="239"/>
      <c r="C32" s="85">
        <f>C5+C10+C21+C23+C26+C28</f>
        <v>146392.3</v>
      </c>
      <c r="E32" s="232"/>
    </row>
    <row r="33" spans="1:5" s="70" customFormat="1" ht="18" customHeight="1">
      <c r="A33" s="69"/>
      <c r="B33" s="69"/>
      <c r="C33" s="222"/>
      <c r="E33" s="226"/>
    </row>
    <row r="34" spans="1:5" s="70" customFormat="1" ht="18" customHeight="1">
      <c r="A34" s="69"/>
      <c r="B34" s="69"/>
      <c r="C34" s="222"/>
      <c r="E34" s="226"/>
    </row>
    <row r="35" spans="1:5" s="70" customFormat="1" ht="18" customHeight="1">
      <c r="A35" s="69"/>
      <c r="B35" s="69"/>
      <c r="C35" s="222"/>
      <c r="E35" s="226"/>
    </row>
    <row r="36" spans="1:5" s="71" customFormat="1" ht="18" customHeight="1">
      <c r="A36" s="69"/>
      <c r="B36" s="69"/>
      <c r="C36" s="222"/>
      <c r="E36" s="228"/>
    </row>
    <row r="37" spans="1:5" s="70" customFormat="1" ht="18" customHeight="1">
      <c r="A37" s="69"/>
      <c r="B37" s="69"/>
      <c r="C37" s="222"/>
      <c r="E37" s="226"/>
    </row>
    <row r="38" spans="1:5" s="70" customFormat="1" ht="18" customHeight="1">
      <c r="A38" s="69"/>
      <c r="B38" s="69"/>
      <c r="C38" s="222"/>
      <c r="E38" s="226"/>
    </row>
    <row r="39" spans="1:5" s="71" customFormat="1" ht="18" customHeight="1">
      <c r="A39" s="69"/>
      <c r="B39" s="69"/>
      <c r="C39" s="222"/>
      <c r="E39" s="228"/>
    </row>
    <row r="40" spans="1:5" s="70" customFormat="1" ht="18" customHeight="1">
      <c r="A40" s="69"/>
      <c r="B40" s="69"/>
      <c r="C40" s="222"/>
      <c r="E40" s="226"/>
    </row>
    <row r="41" spans="1:5" s="70" customFormat="1" ht="18" customHeight="1">
      <c r="A41" s="69"/>
      <c r="B41" s="69"/>
      <c r="C41" s="222"/>
      <c r="E41" s="226"/>
    </row>
    <row r="42" spans="1:5" s="71" customFormat="1" ht="18" customHeight="1">
      <c r="A42" s="69"/>
      <c r="B42" s="69"/>
      <c r="C42" s="222"/>
      <c r="E42" s="228"/>
    </row>
  </sheetData>
  <sheetProtection/>
  <mergeCells count="2">
    <mergeCell ref="A2:C2"/>
    <mergeCell ref="A32:B3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Z28"/>
  <sheetViews>
    <sheetView zoomScaleSheetLayoutView="100" workbookViewId="0" topLeftCell="A1">
      <selection activeCell="D15" sqref="D15"/>
    </sheetView>
  </sheetViews>
  <sheetFormatPr defaultColWidth="7.00390625" defaultRowHeight="14.25"/>
  <cols>
    <col min="1" max="4" width="20.875" style="48" customWidth="1"/>
    <col min="5" max="5" width="10.375" style="47" hidden="1" customWidth="1"/>
    <col min="6" max="6" width="9.625" style="46" hidden="1" customWidth="1"/>
    <col min="7" max="7" width="8.125" style="46" hidden="1" customWidth="1"/>
    <col min="8" max="8" width="9.625" style="116" hidden="1" customWidth="1"/>
    <col min="9" max="9" width="17.50390625" style="116" hidden="1" customWidth="1"/>
    <col min="10" max="10" width="12.375" style="117" hidden="1" customWidth="1"/>
    <col min="11" max="11" width="7.00390625" style="118" hidden="1" customWidth="1"/>
    <col min="12" max="13" width="7.00390625" style="46" hidden="1" customWidth="1"/>
    <col min="14" max="14" width="13.875" style="46" hidden="1" customWidth="1"/>
    <col min="15" max="15" width="7.875" style="46" hidden="1" customWidth="1"/>
    <col min="16" max="16" width="9.375" style="46" hidden="1" customWidth="1"/>
    <col min="17" max="17" width="6.875" style="46" hidden="1" customWidth="1"/>
    <col min="18" max="18" width="9.00390625" style="46" hidden="1" customWidth="1"/>
    <col min="19" max="19" width="5.875" style="46" hidden="1" customWidth="1"/>
    <col min="20" max="20" width="5.25390625" style="46" hidden="1" customWidth="1"/>
    <col min="21" max="21" width="6.375" style="46" hidden="1" customWidth="1"/>
    <col min="22" max="23" width="7.00390625" style="46" hidden="1" customWidth="1"/>
    <col min="24" max="24" width="10.625" style="46" hidden="1" customWidth="1"/>
    <col min="25" max="25" width="10.50390625" style="46" hidden="1" customWidth="1"/>
    <col min="26" max="26" width="7.00390625" style="46" hidden="1" customWidth="1"/>
    <col min="27" max="16384" width="7.00390625" style="46" customWidth="1"/>
  </cols>
  <sheetData>
    <row r="1" spans="1:11" s="46" customFormat="1" ht="21.75" customHeight="1">
      <c r="A1" s="51" t="s">
        <v>740</v>
      </c>
      <c r="B1" s="119"/>
      <c r="C1" s="119"/>
      <c r="D1" s="119"/>
      <c r="E1" s="47"/>
      <c r="H1" s="116"/>
      <c r="I1" s="116"/>
      <c r="J1" s="117"/>
      <c r="K1" s="118"/>
    </row>
    <row r="2" spans="1:11" s="46" customFormat="1" ht="51.75" customHeight="1">
      <c r="A2" s="120" t="s">
        <v>741</v>
      </c>
      <c r="B2" s="121"/>
      <c r="C2" s="121"/>
      <c r="D2" s="121"/>
      <c r="E2" s="47"/>
      <c r="K2" s="118"/>
    </row>
    <row r="3" spans="1:14" s="46" customFormat="1" ht="15">
      <c r="A3" s="48"/>
      <c r="B3" s="48"/>
      <c r="C3" s="48"/>
      <c r="D3" s="104" t="s">
        <v>742</v>
      </c>
      <c r="E3" s="47"/>
      <c r="F3" s="46">
        <v>12.11</v>
      </c>
      <c r="H3" s="46">
        <v>12.22</v>
      </c>
      <c r="K3" s="118"/>
      <c r="N3" s="46">
        <v>1.2</v>
      </c>
    </row>
    <row r="4" spans="1:16" s="115" customFormat="1" ht="39.75" customHeight="1">
      <c r="A4" s="122" t="s">
        <v>743</v>
      </c>
      <c r="B4" s="55" t="s">
        <v>744</v>
      </c>
      <c r="C4" s="55" t="s">
        <v>745</v>
      </c>
      <c r="D4" s="122" t="s">
        <v>94</v>
      </c>
      <c r="E4" s="123"/>
      <c r="H4" s="124" t="s">
        <v>746</v>
      </c>
      <c r="I4" s="124" t="s">
        <v>747</v>
      </c>
      <c r="J4" s="124" t="s">
        <v>748</v>
      </c>
      <c r="K4" s="133"/>
      <c r="N4" s="124" t="s">
        <v>746</v>
      </c>
      <c r="O4" s="134" t="s">
        <v>747</v>
      </c>
      <c r="P4" s="124" t="s">
        <v>748</v>
      </c>
    </row>
    <row r="5" spans="1:26" s="46" customFormat="1" ht="27" customHeight="1">
      <c r="A5" s="174" t="s">
        <v>749</v>
      </c>
      <c r="B5" s="175">
        <v>22166</v>
      </c>
      <c r="C5" s="175">
        <f>68800-22166</f>
        <v>46634</v>
      </c>
      <c r="D5" s="125" t="s">
        <v>750</v>
      </c>
      <c r="E5" s="127">
        <v>105429</v>
      </c>
      <c r="F5" s="128">
        <v>595734.14</v>
      </c>
      <c r="G5" s="46">
        <f>104401+13602</f>
        <v>118003</v>
      </c>
      <c r="H5" s="116" t="s">
        <v>102</v>
      </c>
      <c r="I5" s="116" t="s">
        <v>751</v>
      </c>
      <c r="J5" s="117">
        <v>596221.15</v>
      </c>
      <c r="K5" s="118" t="e">
        <f>H5-A5</f>
        <v>#VALUE!</v>
      </c>
      <c r="L5" s="130" t="e">
        <f>J5-#REF!</f>
        <v>#REF!</v>
      </c>
      <c r="M5" s="130">
        <v>75943</v>
      </c>
      <c r="N5" s="116" t="s">
        <v>102</v>
      </c>
      <c r="O5" s="116" t="s">
        <v>751</v>
      </c>
      <c r="P5" s="117">
        <v>643048.95</v>
      </c>
      <c r="Q5" s="118" t="e">
        <f>N5-A5</f>
        <v>#VALUE!</v>
      </c>
      <c r="R5" s="130" t="e">
        <f>P5-#REF!</f>
        <v>#REF!</v>
      </c>
      <c r="T5" s="46">
        <v>717759</v>
      </c>
      <c r="V5" s="136" t="s">
        <v>102</v>
      </c>
      <c r="W5" s="136" t="s">
        <v>751</v>
      </c>
      <c r="X5" s="137">
        <v>659380.53</v>
      </c>
      <c r="Y5" s="46" t="e">
        <f>#REF!-X5</f>
        <v>#REF!</v>
      </c>
      <c r="Z5" s="46" t="e">
        <f>V5-A5</f>
        <v>#VALUE!</v>
      </c>
    </row>
    <row r="6" spans="1:24" s="46" customFormat="1" ht="27" customHeight="1">
      <c r="A6" s="125"/>
      <c r="B6" s="126"/>
      <c r="C6" s="125"/>
      <c r="D6" s="125"/>
      <c r="E6" s="127"/>
      <c r="F6" s="128"/>
      <c r="H6" s="116"/>
      <c r="I6" s="116"/>
      <c r="J6" s="117"/>
      <c r="K6" s="118"/>
      <c r="L6" s="130"/>
      <c r="M6" s="130"/>
      <c r="N6" s="116"/>
      <c r="O6" s="116"/>
      <c r="P6" s="117"/>
      <c r="Q6" s="118"/>
      <c r="R6" s="130"/>
      <c r="V6" s="136"/>
      <c r="W6" s="136"/>
      <c r="X6" s="137"/>
    </row>
    <row r="7" spans="1:24" s="46" customFormat="1" ht="27" customHeight="1">
      <c r="A7" s="125"/>
      <c r="B7" s="126"/>
      <c r="C7" s="125"/>
      <c r="D7" s="125"/>
      <c r="E7" s="127"/>
      <c r="F7" s="128"/>
      <c r="H7" s="116"/>
      <c r="I7" s="116"/>
      <c r="J7" s="117"/>
      <c r="K7" s="118"/>
      <c r="L7" s="130"/>
      <c r="M7" s="130"/>
      <c r="N7" s="116"/>
      <c r="O7" s="116"/>
      <c r="P7" s="117"/>
      <c r="Q7" s="118"/>
      <c r="R7" s="130"/>
      <c r="V7" s="136"/>
      <c r="W7" s="136"/>
      <c r="X7" s="137"/>
    </row>
    <row r="8" spans="1:24" s="46" customFormat="1" ht="27" customHeight="1">
      <c r="A8" s="125"/>
      <c r="B8" s="126"/>
      <c r="C8" s="125"/>
      <c r="D8" s="125"/>
      <c r="E8" s="127"/>
      <c r="F8" s="128"/>
      <c r="H8" s="116"/>
      <c r="I8" s="116"/>
      <c r="J8" s="117"/>
      <c r="K8" s="118"/>
      <c r="L8" s="130"/>
      <c r="M8" s="130"/>
      <c r="N8" s="116"/>
      <c r="O8" s="116"/>
      <c r="P8" s="117"/>
      <c r="Q8" s="118"/>
      <c r="R8" s="130"/>
      <c r="V8" s="136"/>
      <c r="W8" s="136"/>
      <c r="X8" s="137"/>
    </row>
    <row r="9" spans="1:24" s="46" customFormat="1" ht="27" customHeight="1">
      <c r="A9" s="125"/>
      <c r="B9" s="126"/>
      <c r="C9" s="125"/>
      <c r="D9" s="125"/>
      <c r="E9" s="127"/>
      <c r="F9" s="128"/>
      <c r="H9" s="116"/>
      <c r="I9" s="116"/>
      <c r="J9" s="117"/>
      <c r="K9" s="118"/>
      <c r="L9" s="130"/>
      <c r="M9" s="130"/>
      <c r="N9" s="116"/>
      <c r="O9" s="116"/>
      <c r="P9" s="117"/>
      <c r="Q9" s="118"/>
      <c r="R9" s="130"/>
      <c r="V9" s="136"/>
      <c r="W9" s="136"/>
      <c r="X9" s="137"/>
    </row>
    <row r="10" spans="1:24" s="46" customFormat="1" ht="27" customHeight="1">
      <c r="A10" s="125"/>
      <c r="B10" s="126"/>
      <c r="C10" s="125"/>
      <c r="D10" s="125"/>
      <c r="E10" s="127"/>
      <c r="F10" s="128"/>
      <c r="H10" s="116"/>
      <c r="I10" s="116"/>
      <c r="J10" s="117"/>
      <c r="K10" s="118"/>
      <c r="L10" s="130"/>
      <c r="M10" s="130"/>
      <c r="N10" s="116"/>
      <c r="O10" s="116"/>
      <c r="P10" s="117"/>
      <c r="Q10" s="118"/>
      <c r="R10" s="130"/>
      <c r="V10" s="136"/>
      <c r="W10" s="136"/>
      <c r="X10" s="137"/>
    </row>
    <row r="11" spans="1:24" s="46" customFormat="1" ht="27" customHeight="1">
      <c r="A11" s="125"/>
      <c r="B11" s="129"/>
      <c r="C11" s="125"/>
      <c r="D11" s="125"/>
      <c r="E11" s="127"/>
      <c r="F11" s="130"/>
      <c r="H11" s="116"/>
      <c r="I11" s="116"/>
      <c r="J11" s="117"/>
      <c r="K11" s="118"/>
      <c r="L11" s="130"/>
      <c r="M11" s="130"/>
      <c r="N11" s="116"/>
      <c r="O11" s="116"/>
      <c r="P11" s="117"/>
      <c r="Q11" s="118"/>
      <c r="R11" s="130"/>
      <c r="V11" s="136"/>
      <c r="W11" s="136"/>
      <c r="X11" s="137"/>
    </row>
    <row r="12" spans="1:25" s="46" customFormat="1" ht="27" customHeight="1">
      <c r="A12" s="55" t="s">
        <v>752</v>
      </c>
      <c r="B12" s="175">
        <f>B5</f>
        <v>22166</v>
      </c>
      <c r="C12" s="175">
        <f>C5</f>
        <v>46634</v>
      </c>
      <c r="D12" s="175" t="str">
        <f>D5</f>
        <v>60000</v>
      </c>
      <c r="E12" s="47"/>
      <c r="H12" s="131">
        <f aca="true" t="shared" si="0" ref="H12:J12">""</f>
      </c>
      <c r="I12" s="131">
        <f t="shared" si="0"/>
      </c>
      <c r="J12" s="131">
        <f t="shared" si="0"/>
      </c>
      <c r="K12" s="118"/>
      <c r="N12" s="131">
        <f aca="true" t="shared" si="1" ref="N12:P12">""</f>
      </c>
      <c r="O12" s="135">
        <f t="shared" si="1"/>
      </c>
      <c r="P12" s="131">
        <f t="shared" si="1"/>
      </c>
      <c r="X12" s="138" t="e">
        <f>X13+#REF!+#REF!+#REF!+#REF!+#REF!+#REF!+#REF!+#REF!+#REF!+#REF!+#REF!+#REF!+#REF!+#REF!+#REF!+#REF!+#REF!+#REF!+#REF!+#REF!</f>
        <v>#REF!</v>
      </c>
      <c r="Y12" s="138" t="e">
        <f>Y13+#REF!+#REF!+#REF!+#REF!+#REF!+#REF!+#REF!+#REF!+#REF!+#REF!+#REF!+#REF!+#REF!+#REF!+#REF!+#REF!+#REF!+#REF!+#REF!+#REF!</f>
        <v>#REF!</v>
      </c>
    </row>
    <row r="13" spans="1:26" s="46" customFormat="1" ht="19.5" customHeight="1">
      <c r="A13" s="48"/>
      <c r="B13" s="48"/>
      <c r="C13" s="48"/>
      <c r="D13" s="48"/>
      <c r="E13" s="47"/>
      <c r="H13" s="116"/>
      <c r="I13" s="116"/>
      <c r="J13" s="117"/>
      <c r="K13" s="118"/>
      <c r="R13" s="130"/>
      <c r="V13" s="136" t="s">
        <v>674</v>
      </c>
      <c r="W13" s="136" t="s">
        <v>753</v>
      </c>
      <c r="X13" s="137">
        <v>19998</v>
      </c>
      <c r="Y13" s="46" t="e">
        <f>#REF!-X13</f>
        <v>#REF!</v>
      </c>
      <c r="Z13" s="46">
        <f aca="true" t="shared" si="2" ref="Z13:Z15">V13-A13</f>
        <v>232</v>
      </c>
    </row>
    <row r="14" spans="1:26" s="46" customFormat="1" ht="19.5" customHeight="1">
      <c r="A14" s="48"/>
      <c r="B14" s="48"/>
      <c r="C14" s="48"/>
      <c r="D14" s="48"/>
      <c r="E14" s="47"/>
      <c r="H14" s="116"/>
      <c r="I14" s="116"/>
      <c r="J14" s="117"/>
      <c r="K14" s="118"/>
      <c r="R14" s="130"/>
      <c r="V14" s="136" t="s">
        <v>676</v>
      </c>
      <c r="W14" s="136" t="s">
        <v>754</v>
      </c>
      <c r="X14" s="137">
        <v>19998</v>
      </c>
      <c r="Y14" s="46" t="e">
        <f>#REF!-X14</f>
        <v>#REF!</v>
      </c>
      <c r="Z14" s="46">
        <f t="shared" si="2"/>
        <v>23203</v>
      </c>
    </row>
    <row r="15" spans="1:26" s="46" customFormat="1" ht="19.5" customHeight="1">
      <c r="A15" s="48"/>
      <c r="B15" s="48"/>
      <c r="C15" s="48"/>
      <c r="D15" s="48"/>
      <c r="E15" s="47"/>
      <c r="H15" s="116"/>
      <c r="I15" s="116"/>
      <c r="J15" s="117"/>
      <c r="K15" s="118"/>
      <c r="R15" s="130"/>
      <c r="V15" s="136" t="s">
        <v>678</v>
      </c>
      <c r="W15" s="136" t="s">
        <v>755</v>
      </c>
      <c r="X15" s="137">
        <v>19998</v>
      </c>
      <c r="Y15" s="46" t="e">
        <f>#REF!-X15</f>
        <v>#REF!</v>
      </c>
      <c r="Z15" s="46">
        <f t="shared" si="2"/>
        <v>2320301</v>
      </c>
    </row>
    <row r="16" spans="1:18" s="46" customFormat="1" ht="19.5" customHeight="1">
      <c r="A16" s="48"/>
      <c r="B16" s="48"/>
      <c r="C16" s="48"/>
      <c r="D16" s="48"/>
      <c r="E16" s="47"/>
      <c r="H16" s="116"/>
      <c r="I16" s="116"/>
      <c r="J16" s="117"/>
      <c r="K16" s="118"/>
      <c r="R16" s="130"/>
    </row>
    <row r="17" s="46" customFormat="1" ht="19.5" customHeight="1">
      <c r="R17" s="130"/>
    </row>
    <row r="18" s="46" customFormat="1" ht="19.5" customHeight="1">
      <c r="R18" s="130"/>
    </row>
    <row r="19" s="46" customFormat="1" ht="19.5" customHeight="1">
      <c r="R19" s="130"/>
    </row>
    <row r="20" s="46" customFormat="1" ht="19.5" customHeight="1">
      <c r="R20" s="130"/>
    </row>
    <row r="21" s="46" customFormat="1" ht="19.5" customHeight="1">
      <c r="R21" s="130"/>
    </row>
    <row r="22" s="46" customFormat="1" ht="19.5" customHeight="1">
      <c r="R22" s="130"/>
    </row>
    <row r="23" s="46" customFormat="1" ht="19.5" customHeight="1">
      <c r="R23" s="130"/>
    </row>
    <row r="24" s="46" customFormat="1" ht="19.5" customHeight="1">
      <c r="R24" s="130"/>
    </row>
    <row r="25" s="46" customFormat="1" ht="19.5" customHeight="1">
      <c r="R25" s="130"/>
    </row>
    <row r="26" s="46" customFormat="1" ht="19.5" customHeight="1">
      <c r="R26" s="130"/>
    </row>
    <row r="27" s="46" customFormat="1" ht="19.5" customHeight="1">
      <c r="R27" s="130"/>
    </row>
    <row r="28" s="46" customFormat="1" ht="19.5" customHeight="1">
      <c r="R28" s="130"/>
    </row>
  </sheetData>
  <sheetProtection/>
  <mergeCells count="1">
    <mergeCell ref="A2:D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V125"/>
  <sheetViews>
    <sheetView zoomScaleSheetLayoutView="100" workbookViewId="0" topLeftCell="A114">
      <selection activeCell="A126" sqref="A126"/>
    </sheetView>
  </sheetViews>
  <sheetFormatPr defaultColWidth="7.875" defaultRowHeight="14.25"/>
  <cols>
    <col min="1" max="1" width="68.25390625" style="94" customWidth="1"/>
    <col min="2" max="2" width="13.25390625" style="94" customWidth="1"/>
    <col min="3" max="3" width="12.00390625" style="210" customWidth="1"/>
    <col min="4" max="242" width="7.875" style="94" customWidth="1"/>
    <col min="243" max="243" width="35.75390625" style="94" customWidth="1"/>
    <col min="244" max="244" width="7.875" style="94" hidden="1" customWidth="1"/>
    <col min="245" max="16384" width="7.875" style="50" customWidth="1"/>
  </cols>
  <sheetData>
    <row r="1" spans="1:3" s="94" customFormat="1" ht="15.75" customHeight="1">
      <c r="A1" s="99" t="s">
        <v>756</v>
      </c>
      <c r="B1" s="99"/>
      <c r="C1" s="211"/>
    </row>
    <row r="2" spans="1:3" s="94" customFormat="1" ht="22.5" customHeight="1">
      <c r="A2" s="165" t="s">
        <v>757</v>
      </c>
      <c r="B2" s="165"/>
      <c r="C2" s="212"/>
    </row>
    <row r="3" spans="1:3" s="95" customFormat="1" ht="18.75" customHeight="1">
      <c r="A3" s="103"/>
      <c r="B3" s="103"/>
      <c r="C3" s="213" t="s">
        <v>742</v>
      </c>
    </row>
    <row r="4" spans="1:3" s="96" customFormat="1" ht="24" customHeight="1">
      <c r="A4" s="105" t="s">
        <v>758</v>
      </c>
      <c r="B4" s="105" t="s">
        <v>759</v>
      </c>
      <c r="C4" s="214" t="s">
        <v>34</v>
      </c>
    </row>
    <row r="5" spans="1:3" s="209" customFormat="1" ht="33" customHeight="1">
      <c r="A5" s="215" t="s">
        <v>760</v>
      </c>
      <c r="B5" s="216" t="s">
        <v>761</v>
      </c>
      <c r="C5" s="217">
        <v>9</v>
      </c>
    </row>
    <row r="6" spans="1:3" s="209" customFormat="1" ht="33" customHeight="1">
      <c r="A6" s="215" t="s">
        <v>762</v>
      </c>
      <c r="B6" s="216" t="s">
        <v>195</v>
      </c>
      <c r="C6" s="217">
        <v>19</v>
      </c>
    </row>
    <row r="7" spans="1:3" s="209" customFormat="1" ht="33" customHeight="1">
      <c r="A7" s="215" t="s">
        <v>763</v>
      </c>
      <c r="B7" s="216" t="s">
        <v>764</v>
      </c>
      <c r="C7" s="217">
        <v>6</v>
      </c>
    </row>
    <row r="8" spans="1:3" s="209" customFormat="1" ht="33" customHeight="1">
      <c r="A8" s="215" t="s">
        <v>765</v>
      </c>
      <c r="B8" s="216" t="s">
        <v>233</v>
      </c>
      <c r="C8" s="217">
        <v>30</v>
      </c>
    </row>
    <row r="9" spans="1:3" s="209" customFormat="1" ht="33" customHeight="1">
      <c r="A9" s="215" t="s">
        <v>766</v>
      </c>
      <c r="B9" s="216" t="s">
        <v>767</v>
      </c>
      <c r="C9" s="217">
        <v>28</v>
      </c>
    </row>
    <row r="10" spans="1:3" s="209" customFormat="1" ht="33" customHeight="1">
      <c r="A10" s="215" t="s">
        <v>768</v>
      </c>
      <c r="B10" s="216" t="s">
        <v>769</v>
      </c>
      <c r="C10" s="217">
        <v>23</v>
      </c>
    </row>
    <row r="11" spans="1:3" s="209" customFormat="1" ht="33" customHeight="1">
      <c r="A11" s="215" t="s">
        <v>770</v>
      </c>
      <c r="B11" s="216" t="s">
        <v>662</v>
      </c>
      <c r="C11" s="217">
        <v>60</v>
      </c>
    </row>
    <row r="12" spans="1:3" s="209" customFormat="1" ht="33" customHeight="1">
      <c r="A12" s="215" t="s">
        <v>771</v>
      </c>
      <c r="B12" s="216" t="s">
        <v>531</v>
      </c>
      <c r="C12" s="217">
        <v>1186</v>
      </c>
    </row>
    <row r="13" spans="1:3" s="209" customFormat="1" ht="33" customHeight="1">
      <c r="A13" s="215" t="s">
        <v>772</v>
      </c>
      <c r="B13" s="216" t="s">
        <v>773</v>
      </c>
      <c r="C13" s="217">
        <v>163</v>
      </c>
    </row>
    <row r="14" spans="1:3" s="209" customFormat="1" ht="33" customHeight="1">
      <c r="A14" s="215" t="s">
        <v>774</v>
      </c>
      <c r="B14" s="216" t="s">
        <v>775</v>
      </c>
      <c r="C14" s="217">
        <v>100</v>
      </c>
    </row>
    <row r="15" spans="1:3" s="209" customFormat="1" ht="33" customHeight="1">
      <c r="A15" s="215" t="s">
        <v>776</v>
      </c>
      <c r="B15" s="216" t="s">
        <v>613</v>
      </c>
      <c r="C15" s="217">
        <v>283</v>
      </c>
    </row>
    <row r="16" spans="1:3" s="209" customFormat="1" ht="33" customHeight="1">
      <c r="A16" s="215" t="s">
        <v>776</v>
      </c>
      <c r="B16" s="216" t="s">
        <v>613</v>
      </c>
      <c r="C16" s="217">
        <v>58</v>
      </c>
    </row>
    <row r="17" spans="1:3" s="209" customFormat="1" ht="33" customHeight="1">
      <c r="A17" s="215" t="s">
        <v>776</v>
      </c>
      <c r="B17" s="216" t="s">
        <v>613</v>
      </c>
      <c r="C17" s="217">
        <v>163</v>
      </c>
    </row>
    <row r="18" spans="1:3" s="209" customFormat="1" ht="33" customHeight="1">
      <c r="A18" s="215" t="s">
        <v>777</v>
      </c>
      <c r="B18" s="216" t="s">
        <v>613</v>
      </c>
      <c r="C18" s="217">
        <v>80</v>
      </c>
    </row>
    <row r="19" spans="1:3" s="209" customFormat="1" ht="33" customHeight="1">
      <c r="A19" s="215" t="s">
        <v>777</v>
      </c>
      <c r="B19" s="216" t="s">
        <v>613</v>
      </c>
      <c r="C19" s="217">
        <v>108</v>
      </c>
    </row>
    <row r="20" spans="1:3" s="209" customFormat="1" ht="33" customHeight="1">
      <c r="A20" s="215" t="s">
        <v>778</v>
      </c>
      <c r="B20" s="216" t="s">
        <v>779</v>
      </c>
      <c r="C20" s="217">
        <v>150</v>
      </c>
    </row>
    <row r="21" spans="1:3" s="209" customFormat="1" ht="33" customHeight="1">
      <c r="A21" s="215" t="s">
        <v>780</v>
      </c>
      <c r="B21" s="216" t="s">
        <v>280</v>
      </c>
      <c r="C21" s="217">
        <v>640</v>
      </c>
    </row>
    <row r="22" spans="1:3" s="209" customFormat="1" ht="33" customHeight="1">
      <c r="A22" s="215" t="s">
        <v>781</v>
      </c>
      <c r="B22" s="216" t="s">
        <v>282</v>
      </c>
      <c r="C22" s="217">
        <v>673</v>
      </c>
    </row>
    <row r="23" spans="1:3" s="209" customFormat="1" ht="33" customHeight="1">
      <c r="A23" s="215" t="s">
        <v>782</v>
      </c>
      <c r="B23" s="216" t="s">
        <v>304</v>
      </c>
      <c r="C23" s="217">
        <v>8</v>
      </c>
    </row>
    <row r="24" spans="1:3" s="209" customFormat="1" ht="33" customHeight="1">
      <c r="A24" s="215" t="s">
        <v>783</v>
      </c>
      <c r="B24" s="216" t="s">
        <v>286</v>
      </c>
      <c r="C24" s="217">
        <v>212</v>
      </c>
    </row>
    <row r="25" spans="1:3" s="209" customFormat="1" ht="33" customHeight="1">
      <c r="A25" s="215" t="s">
        <v>784</v>
      </c>
      <c r="B25" s="216" t="s">
        <v>292</v>
      </c>
      <c r="C25" s="217">
        <v>681</v>
      </c>
    </row>
    <row r="26" spans="1:3" s="209" customFormat="1" ht="33" customHeight="1">
      <c r="A26" s="215" t="s">
        <v>785</v>
      </c>
      <c r="B26" s="216" t="s">
        <v>346</v>
      </c>
      <c r="C26" s="217">
        <v>358</v>
      </c>
    </row>
    <row r="27" spans="1:3" s="209" customFormat="1" ht="33" customHeight="1">
      <c r="A27" s="215" t="s">
        <v>786</v>
      </c>
      <c r="B27" s="216" t="s">
        <v>787</v>
      </c>
      <c r="C27" s="217">
        <v>66</v>
      </c>
    </row>
    <row r="28" spans="1:3" s="209" customFormat="1" ht="33" customHeight="1">
      <c r="A28" s="215" t="s">
        <v>788</v>
      </c>
      <c r="B28" s="216" t="s">
        <v>280</v>
      </c>
      <c r="C28" s="217">
        <v>172</v>
      </c>
    </row>
    <row r="29" spans="1:3" s="209" customFormat="1" ht="33" customHeight="1">
      <c r="A29" s="215" t="s">
        <v>789</v>
      </c>
      <c r="B29" s="216" t="s">
        <v>304</v>
      </c>
      <c r="C29" s="217">
        <v>5</v>
      </c>
    </row>
    <row r="30" spans="1:3" s="209" customFormat="1" ht="33" customHeight="1">
      <c r="A30" s="215" t="s">
        <v>790</v>
      </c>
      <c r="B30" s="216" t="s">
        <v>346</v>
      </c>
      <c r="C30" s="217">
        <v>11</v>
      </c>
    </row>
    <row r="31" spans="1:3" s="209" customFormat="1" ht="33" customHeight="1">
      <c r="A31" s="215" t="s">
        <v>791</v>
      </c>
      <c r="B31" s="216" t="s">
        <v>792</v>
      </c>
      <c r="C31" s="217">
        <v>80</v>
      </c>
    </row>
    <row r="32" spans="1:3" s="209" customFormat="1" ht="33" customHeight="1">
      <c r="A32" s="215" t="s">
        <v>793</v>
      </c>
      <c r="B32" s="216" t="s">
        <v>787</v>
      </c>
      <c r="C32" s="217">
        <v>15</v>
      </c>
    </row>
    <row r="33" spans="1:3" s="209" customFormat="1" ht="33" customHeight="1">
      <c r="A33" s="215" t="s">
        <v>794</v>
      </c>
      <c r="B33" s="216" t="s">
        <v>288</v>
      </c>
      <c r="C33" s="217">
        <v>250</v>
      </c>
    </row>
    <row r="34" spans="1:3" s="209" customFormat="1" ht="33" customHeight="1">
      <c r="A34" s="215" t="s">
        <v>795</v>
      </c>
      <c r="B34" s="216" t="s">
        <v>779</v>
      </c>
      <c r="C34" s="217">
        <v>380</v>
      </c>
    </row>
    <row r="35" spans="1:3" s="209" customFormat="1" ht="33" customHeight="1">
      <c r="A35" s="215" t="s">
        <v>796</v>
      </c>
      <c r="B35" s="216" t="s">
        <v>286</v>
      </c>
      <c r="C35" s="217">
        <v>169</v>
      </c>
    </row>
    <row r="36" spans="1:3" s="209" customFormat="1" ht="33" customHeight="1">
      <c r="A36" s="215" t="s">
        <v>797</v>
      </c>
      <c r="B36" s="216" t="s">
        <v>282</v>
      </c>
      <c r="C36" s="217">
        <v>389</v>
      </c>
    </row>
    <row r="37" spans="1:3" s="209" customFormat="1" ht="33" customHeight="1">
      <c r="A37" s="215" t="s">
        <v>798</v>
      </c>
      <c r="B37" s="216" t="s">
        <v>282</v>
      </c>
      <c r="C37" s="217">
        <v>2317</v>
      </c>
    </row>
    <row r="38" spans="1:3" s="209" customFormat="1" ht="33" customHeight="1">
      <c r="A38" s="215" t="s">
        <v>799</v>
      </c>
      <c r="B38" s="216" t="s">
        <v>800</v>
      </c>
      <c r="C38" s="217">
        <v>200</v>
      </c>
    </row>
    <row r="39" spans="1:3" s="209" customFormat="1" ht="33" customHeight="1">
      <c r="A39" s="215" t="s">
        <v>801</v>
      </c>
      <c r="B39" s="216" t="s">
        <v>800</v>
      </c>
      <c r="C39" s="217">
        <v>5</v>
      </c>
    </row>
    <row r="40" spans="1:3" s="209" customFormat="1" ht="33" customHeight="1">
      <c r="A40" s="218" t="s">
        <v>802</v>
      </c>
      <c r="B40" s="216" t="s">
        <v>604</v>
      </c>
      <c r="C40" s="217">
        <v>1508</v>
      </c>
    </row>
    <row r="41" spans="1:3" s="209" customFormat="1" ht="33" customHeight="1">
      <c r="A41" s="218" t="s">
        <v>803</v>
      </c>
      <c r="B41" s="216" t="s">
        <v>606</v>
      </c>
      <c r="C41" s="217">
        <v>5</v>
      </c>
    </row>
    <row r="42" spans="1:3" s="209" customFormat="1" ht="33" customHeight="1">
      <c r="A42" s="218" t="s">
        <v>804</v>
      </c>
      <c r="B42" s="216" t="s">
        <v>604</v>
      </c>
      <c r="C42" s="217">
        <v>830</v>
      </c>
    </row>
    <row r="43" spans="1:3" s="209" customFormat="1" ht="33" customHeight="1">
      <c r="A43" s="218" t="s">
        <v>805</v>
      </c>
      <c r="B43" s="216" t="s">
        <v>806</v>
      </c>
      <c r="C43" s="217">
        <v>930</v>
      </c>
    </row>
    <row r="44" spans="1:3" s="209" customFormat="1" ht="33" customHeight="1">
      <c r="A44" s="218" t="s">
        <v>807</v>
      </c>
      <c r="B44" s="216" t="s">
        <v>808</v>
      </c>
      <c r="C44" s="217">
        <v>921</v>
      </c>
    </row>
    <row r="45" spans="1:3" s="209" customFormat="1" ht="33" customHeight="1">
      <c r="A45" s="218" t="s">
        <v>809</v>
      </c>
      <c r="B45" s="216" t="s">
        <v>810</v>
      </c>
      <c r="C45" s="217">
        <v>117</v>
      </c>
    </row>
    <row r="46" spans="1:3" s="209" customFormat="1" ht="33" customHeight="1">
      <c r="A46" s="218" t="s">
        <v>811</v>
      </c>
      <c r="B46" s="216" t="s">
        <v>592</v>
      </c>
      <c r="C46" s="217">
        <v>334</v>
      </c>
    </row>
    <row r="47" spans="1:3" s="209" customFormat="1" ht="33" customHeight="1">
      <c r="A47" s="215" t="s">
        <v>812</v>
      </c>
      <c r="B47" s="216" t="s">
        <v>813</v>
      </c>
      <c r="C47" s="217">
        <v>6060</v>
      </c>
    </row>
    <row r="48" spans="1:3" s="209" customFormat="1" ht="33" customHeight="1">
      <c r="A48" s="215" t="s">
        <v>814</v>
      </c>
      <c r="B48" s="216" t="s">
        <v>560</v>
      </c>
      <c r="C48" s="217">
        <v>289</v>
      </c>
    </row>
    <row r="49" spans="1:3" s="209" customFormat="1" ht="33" customHeight="1">
      <c r="A49" s="215" t="s">
        <v>815</v>
      </c>
      <c r="B49" s="216" t="s">
        <v>813</v>
      </c>
      <c r="C49" s="217">
        <v>800</v>
      </c>
    </row>
    <row r="50" spans="1:3" s="209" customFormat="1" ht="33" customHeight="1">
      <c r="A50" s="215" t="s">
        <v>816</v>
      </c>
      <c r="B50" s="216" t="s">
        <v>810</v>
      </c>
      <c r="C50" s="217">
        <v>1404</v>
      </c>
    </row>
    <row r="51" spans="1:3" s="209" customFormat="1" ht="33" customHeight="1">
      <c r="A51" s="215" t="s">
        <v>817</v>
      </c>
      <c r="B51" s="216" t="s">
        <v>818</v>
      </c>
      <c r="C51" s="217">
        <v>30</v>
      </c>
    </row>
    <row r="52" spans="1:3" s="209" customFormat="1" ht="33" customHeight="1">
      <c r="A52" s="215" t="s">
        <v>817</v>
      </c>
      <c r="B52" s="216" t="s">
        <v>589</v>
      </c>
      <c r="C52" s="217">
        <v>45</v>
      </c>
    </row>
    <row r="53" spans="1:3" s="209" customFormat="1" ht="33" customHeight="1">
      <c r="A53" s="215" t="s">
        <v>819</v>
      </c>
      <c r="B53" s="216" t="s">
        <v>596</v>
      </c>
      <c r="C53" s="217">
        <v>437</v>
      </c>
    </row>
    <row r="54" spans="1:3" s="209" customFormat="1" ht="33" customHeight="1">
      <c r="A54" s="215" t="s">
        <v>820</v>
      </c>
      <c r="B54" s="216" t="s">
        <v>592</v>
      </c>
      <c r="C54" s="217">
        <v>357</v>
      </c>
    </row>
    <row r="55" spans="1:3" s="209" customFormat="1" ht="33" customHeight="1">
      <c r="A55" s="215" t="s">
        <v>821</v>
      </c>
      <c r="B55" s="216" t="s">
        <v>806</v>
      </c>
      <c r="C55" s="217">
        <v>293</v>
      </c>
    </row>
    <row r="56" spans="1:3" s="209" customFormat="1" ht="33" customHeight="1">
      <c r="A56" s="215" t="s">
        <v>822</v>
      </c>
      <c r="B56" s="216" t="s">
        <v>592</v>
      </c>
      <c r="C56" s="217">
        <v>255</v>
      </c>
    </row>
    <row r="57" spans="1:3" s="209" customFormat="1" ht="33" customHeight="1">
      <c r="A57" s="215" t="s">
        <v>823</v>
      </c>
      <c r="B57" s="216" t="s">
        <v>592</v>
      </c>
      <c r="C57" s="217">
        <v>116</v>
      </c>
    </row>
    <row r="58" spans="1:3" s="209" customFormat="1" ht="33" customHeight="1">
      <c r="A58" s="215" t="s">
        <v>824</v>
      </c>
      <c r="B58" s="216" t="s">
        <v>810</v>
      </c>
      <c r="C58" s="217">
        <v>858</v>
      </c>
    </row>
    <row r="59" spans="1:3" s="209" customFormat="1" ht="33" customHeight="1">
      <c r="A59" s="215" t="s">
        <v>825</v>
      </c>
      <c r="B59" s="216" t="s">
        <v>560</v>
      </c>
      <c r="C59" s="217">
        <v>147</v>
      </c>
    </row>
    <row r="60" spans="1:3" s="209" customFormat="1" ht="33" customHeight="1">
      <c r="A60" s="215" t="s">
        <v>825</v>
      </c>
      <c r="B60" s="216" t="s">
        <v>562</v>
      </c>
      <c r="C60" s="217">
        <v>12</v>
      </c>
    </row>
    <row r="61" spans="1:3" s="209" customFormat="1" ht="33" customHeight="1">
      <c r="A61" s="215" t="s">
        <v>826</v>
      </c>
      <c r="B61" s="216" t="s">
        <v>827</v>
      </c>
      <c r="C61" s="217">
        <v>15</v>
      </c>
    </row>
    <row r="62" spans="1:3" s="209" customFormat="1" ht="33" customHeight="1">
      <c r="A62" s="215" t="s">
        <v>828</v>
      </c>
      <c r="B62" s="216" t="s">
        <v>829</v>
      </c>
      <c r="C62" s="217">
        <v>1090</v>
      </c>
    </row>
    <row r="63" spans="1:3" s="209" customFormat="1" ht="33" customHeight="1">
      <c r="A63" s="215" t="s">
        <v>830</v>
      </c>
      <c r="B63" s="216" t="s">
        <v>829</v>
      </c>
      <c r="C63" s="217">
        <v>816</v>
      </c>
    </row>
    <row r="64" spans="1:3" s="209" customFormat="1" ht="33" customHeight="1">
      <c r="A64" s="215" t="s">
        <v>831</v>
      </c>
      <c r="B64" s="216" t="s">
        <v>813</v>
      </c>
      <c r="C64" s="217">
        <v>653</v>
      </c>
    </row>
    <row r="65" spans="1:3" s="209" customFormat="1" ht="33" customHeight="1">
      <c r="A65" s="215" t="s">
        <v>832</v>
      </c>
      <c r="B65" s="216" t="s">
        <v>833</v>
      </c>
      <c r="C65" s="217">
        <v>11076</v>
      </c>
    </row>
    <row r="66" spans="1:3" s="209" customFormat="1" ht="33" customHeight="1">
      <c r="A66" s="215" t="s">
        <v>834</v>
      </c>
      <c r="B66" s="216" t="s">
        <v>418</v>
      </c>
      <c r="C66" s="217">
        <v>161</v>
      </c>
    </row>
    <row r="67" spans="1:3" s="209" customFormat="1" ht="33" customHeight="1">
      <c r="A67" s="215" t="s">
        <v>835</v>
      </c>
      <c r="B67" s="216" t="s">
        <v>836</v>
      </c>
      <c r="C67" s="217">
        <v>12</v>
      </c>
    </row>
    <row r="68" spans="1:3" s="209" customFormat="1" ht="33" customHeight="1">
      <c r="A68" s="215" t="s">
        <v>835</v>
      </c>
      <c r="B68" s="216" t="s">
        <v>837</v>
      </c>
      <c r="C68" s="217">
        <v>13</v>
      </c>
    </row>
    <row r="69" spans="1:3" s="209" customFormat="1" ht="33" customHeight="1">
      <c r="A69" s="215" t="s">
        <v>838</v>
      </c>
      <c r="B69" s="216" t="s">
        <v>839</v>
      </c>
      <c r="C69" s="217">
        <v>1912</v>
      </c>
    </row>
    <row r="70" spans="1:3" s="209" customFormat="1" ht="33" customHeight="1">
      <c r="A70" s="215" t="s">
        <v>840</v>
      </c>
      <c r="B70" s="216" t="s">
        <v>841</v>
      </c>
      <c r="C70" s="217">
        <v>912</v>
      </c>
    </row>
    <row r="71" spans="1:3" s="209" customFormat="1" ht="33" customHeight="1">
      <c r="A71" s="215" t="s">
        <v>842</v>
      </c>
      <c r="B71" s="216" t="s">
        <v>843</v>
      </c>
      <c r="C71" s="217">
        <v>107</v>
      </c>
    </row>
    <row r="72" spans="1:3" s="209" customFormat="1" ht="33" customHeight="1">
      <c r="A72" s="215" t="s">
        <v>844</v>
      </c>
      <c r="B72" s="216" t="s">
        <v>407</v>
      </c>
      <c r="C72" s="217">
        <v>21</v>
      </c>
    </row>
    <row r="73" spans="1:3" s="209" customFormat="1" ht="33" customHeight="1">
      <c r="A73" s="215" t="s">
        <v>844</v>
      </c>
      <c r="B73" s="216" t="s">
        <v>400</v>
      </c>
      <c r="C73" s="217">
        <v>2334</v>
      </c>
    </row>
    <row r="74" spans="1:3" s="209" customFormat="1" ht="33" customHeight="1">
      <c r="A74" s="215" t="s">
        <v>844</v>
      </c>
      <c r="B74" s="216" t="s">
        <v>398</v>
      </c>
      <c r="C74" s="217">
        <v>811</v>
      </c>
    </row>
    <row r="75" spans="1:3" s="209" customFormat="1" ht="33" customHeight="1">
      <c r="A75" s="215" t="s">
        <v>844</v>
      </c>
      <c r="B75" s="216" t="s">
        <v>396</v>
      </c>
      <c r="C75" s="217">
        <v>192</v>
      </c>
    </row>
    <row r="76" spans="1:3" s="209" customFormat="1" ht="33" customHeight="1">
      <c r="A76" s="215" t="s">
        <v>845</v>
      </c>
      <c r="B76" s="216" t="s">
        <v>846</v>
      </c>
      <c r="C76" s="217">
        <v>5</v>
      </c>
    </row>
    <row r="77" spans="1:3" s="209" customFormat="1" ht="33" customHeight="1">
      <c r="A77" s="215" t="s">
        <v>847</v>
      </c>
      <c r="B77" s="216" t="s">
        <v>848</v>
      </c>
      <c r="C77" s="217">
        <v>13</v>
      </c>
    </row>
    <row r="78" spans="1:3" s="209" customFormat="1" ht="33" customHeight="1">
      <c r="A78" s="215" t="s">
        <v>849</v>
      </c>
      <c r="B78" s="216" t="s">
        <v>850</v>
      </c>
      <c r="C78" s="217">
        <v>212</v>
      </c>
    </row>
    <row r="79" spans="1:3" s="209" customFormat="1" ht="33" customHeight="1">
      <c r="A79" s="215" t="s">
        <v>851</v>
      </c>
      <c r="B79" s="216" t="s">
        <v>852</v>
      </c>
      <c r="C79" s="217">
        <v>16</v>
      </c>
    </row>
    <row r="80" spans="1:3" s="209" customFormat="1" ht="33" customHeight="1">
      <c r="A80" s="215" t="s">
        <v>853</v>
      </c>
      <c r="B80" s="216" t="s">
        <v>854</v>
      </c>
      <c r="C80" s="217">
        <v>65</v>
      </c>
    </row>
    <row r="81" spans="1:3" s="209" customFormat="1" ht="33" customHeight="1">
      <c r="A81" s="215" t="s">
        <v>855</v>
      </c>
      <c r="B81" s="216" t="s">
        <v>483</v>
      </c>
      <c r="C81" s="217">
        <v>183</v>
      </c>
    </row>
    <row r="82" spans="1:3" s="209" customFormat="1" ht="33" customHeight="1">
      <c r="A82" s="215" t="s">
        <v>855</v>
      </c>
      <c r="B82" s="216" t="s">
        <v>483</v>
      </c>
      <c r="C82" s="217">
        <v>167</v>
      </c>
    </row>
    <row r="83" spans="1:3" s="209" customFormat="1" ht="33" customHeight="1">
      <c r="A83" s="215" t="s">
        <v>856</v>
      </c>
      <c r="B83" s="216" t="s">
        <v>857</v>
      </c>
      <c r="C83" s="217">
        <v>244</v>
      </c>
    </row>
    <row r="84" spans="1:3" s="209" customFormat="1" ht="33" customHeight="1">
      <c r="A84" s="215" t="s">
        <v>858</v>
      </c>
      <c r="B84" s="216" t="s">
        <v>498</v>
      </c>
      <c r="C84" s="217">
        <v>2268</v>
      </c>
    </row>
    <row r="85" spans="1:3" s="209" customFormat="1" ht="33" customHeight="1">
      <c r="A85" s="215" t="s">
        <v>859</v>
      </c>
      <c r="B85" s="216" t="s">
        <v>502</v>
      </c>
      <c r="C85" s="217">
        <v>1092</v>
      </c>
    </row>
    <row r="86" spans="1:3" s="209" customFormat="1" ht="33" customHeight="1">
      <c r="A86" s="215" t="s">
        <v>860</v>
      </c>
      <c r="B86" s="216" t="s">
        <v>833</v>
      </c>
      <c r="C86" s="217">
        <v>2648</v>
      </c>
    </row>
    <row r="87" spans="1:3" s="209" customFormat="1" ht="33" customHeight="1">
      <c r="A87" s="215" t="s">
        <v>860</v>
      </c>
      <c r="B87" s="216" t="s">
        <v>861</v>
      </c>
      <c r="C87" s="217">
        <v>63</v>
      </c>
    </row>
    <row r="88" spans="1:3" s="209" customFormat="1" ht="33" customHeight="1">
      <c r="A88" s="215" t="s">
        <v>862</v>
      </c>
      <c r="B88" s="216" t="s">
        <v>639</v>
      </c>
      <c r="C88" s="217">
        <v>300</v>
      </c>
    </row>
    <row r="89" spans="1:3" s="209" customFormat="1" ht="33" customHeight="1">
      <c r="A89" s="215" t="s">
        <v>863</v>
      </c>
      <c r="B89" s="216" t="s">
        <v>850</v>
      </c>
      <c r="C89" s="217">
        <v>149</v>
      </c>
    </row>
    <row r="90" spans="1:3" s="209" customFormat="1" ht="33" customHeight="1">
      <c r="A90" s="215" t="s">
        <v>864</v>
      </c>
      <c r="B90" s="216" t="s">
        <v>839</v>
      </c>
      <c r="C90" s="217">
        <v>9</v>
      </c>
    </row>
    <row r="91" spans="1:3" s="209" customFormat="1" ht="33" customHeight="1">
      <c r="A91" s="215" t="s">
        <v>865</v>
      </c>
      <c r="B91" s="216" t="s">
        <v>857</v>
      </c>
      <c r="C91" s="217">
        <v>70</v>
      </c>
    </row>
    <row r="92" spans="1:3" s="209" customFormat="1" ht="33" customHeight="1">
      <c r="A92" s="215" t="s">
        <v>866</v>
      </c>
      <c r="B92" s="216" t="s">
        <v>839</v>
      </c>
      <c r="C92" s="217">
        <v>29</v>
      </c>
    </row>
    <row r="93" spans="1:3" s="209" customFormat="1" ht="33" customHeight="1">
      <c r="A93" s="215" t="s">
        <v>867</v>
      </c>
      <c r="B93" s="216" t="s">
        <v>384</v>
      </c>
      <c r="C93" s="217">
        <v>50</v>
      </c>
    </row>
    <row r="94" spans="1:3" s="209" customFormat="1" ht="33" customHeight="1">
      <c r="A94" s="215" t="s">
        <v>868</v>
      </c>
      <c r="B94" s="216" t="s">
        <v>839</v>
      </c>
      <c r="C94" s="217">
        <v>1124</v>
      </c>
    </row>
    <row r="95" spans="1:3" s="209" customFormat="1" ht="33" customHeight="1">
      <c r="A95" s="215" t="s">
        <v>869</v>
      </c>
      <c r="B95" s="216" t="s">
        <v>841</v>
      </c>
      <c r="C95" s="217">
        <v>252</v>
      </c>
    </row>
    <row r="96" spans="1:3" s="209" customFormat="1" ht="33" customHeight="1">
      <c r="A96" s="215" t="s">
        <v>870</v>
      </c>
      <c r="B96" s="216" t="s">
        <v>502</v>
      </c>
      <c r="C96" s="217">
        <v>535</v>
      </c>
    </row>
    <row r="97" spans="1:3" s="209" customFormat="1" ht="33" customHeight="1">
      <c r="A97" s="215" t="s">
        <v>871</v>
      </c>
      <c r="B97" s="216" t="s">
        <v>493</v>
      </c>
      <c r="C97" s="217">
        <v>950</v>
      </c>
    </row>
    <row r="98" spans="1:3" s="209" customFormat="1" ht="33" customHeight="1">
      <c r="A98" s="215" t="s">
        <v>871</v>
      </c>
      <c r="B98" s="216" t="s">
        <v>498</v>
      </c>
      <c r="C98" s="217">
        <v>125</v>
      </c>
    </row>
    <row r="99" spans="1:3" s="209" customFormat="1" ht="33" customHeight="1">
      <c r="A99" s="215" t="s">
        <v>871</v>
      </c>
      <c r="B99" s="216" t="s">
        <v>472</v>
      </c>
      <c r="C99" s="217">
        <v>75</v>
      </c>
    </row>
    <row r="100" spans="1:3" s="209" customFormat="1" ht="33" customHeight="1">
      <c r="A100" s="215" t="s">
        <v>871</v>
      </c>
      <c r="B100" s="216" t="s">
        <v>483</v>
      </c>
      <c r="C100" s="217">
        <v>94</v>
      </c>
    </row>
    <row r="101" spans="1:3" s="209" customFormat="1" ht="33" customHeight="1">
      <c r="A101" s="215" t="s">
        <v>872</v>
      </c>
      <c r="B101" s="216" t="s">
        <v>435</v>
      </c>
      <c r="C101" s="217">
        <v>9</v>
      </c>
    </row>
    <row r="102" spans="1:256" s="94" customFormat="1" ht="33" customHeight="1">
      <c r="A102" s="215" t="s">
        <v>872</v>
      </c>
      <c r="B102" s="216" t="s">
        <v>836</v>
      </c>
      <c r="C102" s="217">
        <v>6</v>
      </c>
      <c r="IK102" s="50"/>
      <c r="IL102" s="50"/>
      <c r="IM102" s="50"/>
      <c r="IN102" s="50"/>
      <c r="IO102" s="50"/>
      <c r="IP102" s="50"/>
      <c r="IQ102" s="50"/>
      <c r="IR102" s="50"/>
      <c r="IS102" s="50"/>
      <c r="IT102" s="50"/>
      <c r="IU102" s="50"/>
      <c r="IV102" s="50"/>
    </row>
    <row r="103" spans="1:256" s="94" customFormat="1" ht="33" customHeight="1">
      <c r="A103" s="215" t="s">
        <v>872</v>
      </c>
      <c r="B103" s="216" t="s">
        <v>837</v>
      </c>
      <c r="C103" s="217">
        <v>48</v>
      </c>
      <c r="IK103" s="50"/>
      <c r="IL103" s="50"/>
      <c r="IM103" s="50"/>
      <c r="IN103" s="50"/>
      <c r="IO103" s="50"/>
      <c r="IP103" s="50"/>
      <c r="IQ103" s="50"/>
      <c r="IR103" s="50"/>
      <c r="IS103" s="50"/>
      <c r="IT103" s="50"/>
      <c r="IU103" s="50"/>
      <c r="IV103" s="50"/>
    </row>
    <row r="104" spans="1:256" s="94" customFormat="1" ht="33" customHeight="1">
      <c r="A104" s="215" t="s">
        <v>873</v>
      </c>
      <c r="B104" s="216" t="s">
        <v>377</v>
      </c>
      <c r="C104" s="217">
        <v>16</v>
      </c>
      <c r="IK104" s="50"/>
      <c r="IL104" s="50"/>
      <c r="IM104" s="50"/>
      <c r="IN104" s="50"/>
      <c r="IO104" s="50"/>
      <c r="IP104" s="50"/>
      <c r="IQ104" s="50"/>
      <c r="IR104" s="50"/>
      <c r="IS104" s="50"/>
      <c r="IT104" s="50"/>
      <c r="IU104" s="50"/>
      <c r="IV104" s="50"/>
    </row>
    <row r="105" spans="1:256" s="94" customFormat="1" ht="33" customHeight="1">
      <c r="A105" s="215" t="s">
        <v>874</v>
      </c>
      <c r="B105" s="216" t="s">
        <v>413</v>
      </c>
      <c r="C105" s="217">
        <v>6</v>
      </c>
      <c r="IK105" s="50"/>
      <c r="IL105" s="50"/>
      <c r="IM105" s="50"/>
      <c r="IN105" s="50"/>
      <c r="IO105" s="50"/>
      <c r="IP105" s="50"/>
      <c r="IQ105" s="50"/>
      <c r="IR105" s="50"/>
      <c r="IS105" s="50"/>
      <c r="IT105" s="50"/>
      <c r="IU105" s="50"/>
      <c r="IV105" s="50"/>
    </row>
    <row r="106" spans="1:256" s="94" customFormat="1" ht="33" customHeight="1">
      <c r="A106" s="215" t="s">
        <v>874</v>
      </c>
      <c r="B106" s="216" t="s">
        <v>875</v>
      </c>
      <c r="C106" s="217">
        <v>12</v>
      </c>
      <c r="IK106" s="50"/>
      <c r="IL106" s="50"/>
      <c r="IM106" s="50"/>
      <c r="IN106" s="50"/>
      <c r="IO106" s="50"/>
      <c r="IP106" s="50"/>
      <c r="IQ106" s="50"/>
      <c r="IR106" s="50"/>
      <c r="IS106" s="50"/>
      <c r="IT106" s="50"/>
      <c r="IU106" s="50"/>
      <c r="IV106" s="50"/>
    </row>
    <row r="107" spans="1:256" s="94" customFormat="1" ht="33" customHeight="1">
      <c r="A107" s="215" t="s">
        <v>874</v>
      </c>
      <c r="B107" s="216" t="s">
        <v>411</v>
      </c>
      <c r="C107" s="217">
        <v>414</v>
      </c>
      <c r="IK107" s="50"/>
      <c r="IL107" s="50"/>
      <c r="IM107" s="50"/>
      <c r="IN107" s="50"/>
      <c r="IO107" s="50"/>
      <c r="IP107" s="50"/>
      <c r="IQ107" s="50"/>
      <c r="IR107" s="50"/>
      <c r="IS107" s="50"/>
      <c r="IT107" s="50"/>
      <c r="IU107" s="50"/>
      <c r="IV107" s="50"/>
    </row>
    <row r="108" spans="1:256" s="94" customFormat="1" ht="33" customHeight="1">
      <c r="A108" s="215" t="s">
        <v>876</v>
      </c>
      <c r="B108" s="216" t="s">
        <v>877</v>
      </c>
      <c r="C108" s="217">
        <v>13</v>
      </c>
      <c r="IK108" s="50"/>
      <c r="IL108" s="50"/>
      <c r="IM108" s="50"/>
      <c r="IN108" s="50"/>
      <c r="IO108" s="50"/>
      <c r="IP108" s="50"/>
      <c r="IQ108" s="50"/>
      <c r="IR108" s="50"/>
      <c r="IS108" s="50"/>
      <c r="IT108" s="50"/>
      <c r="IU108" s="50"/>
      <c r="IV108" s="50"/>
    </row>
    <row r="109" spans="1:256" s="94" customFormat="1" ht="33" customHeight="1">
      <c r="A109" s="215" t="s">
        <v>878</v>
      </c>
      <c r="B109" s="216" t="s">
        <v>879</v>
      </c>
      <c r="C109" s="217">
        <v>65</v>
      </c>
      <c r="IK109" s="50"/>
      <c r="IL109" s="50"/>
      <c r="IM109" s="50"/>
      <c r="IN109" s="50"/>
      <c r="IO109" s="50"/>
      <c r="IP109" s="50"/>
      <c r="IQ109" s="50"/>
      <c r="IR109" s="50"/>
      <c r="IS109" s="50"/>
      <c r="IT109" s="50"/>
      <c r="IU109" s="50"/>
      <c r="IV109" s="50"/>
    </row>
    <row r="110" spans="1:256" s="94" customFormat="1" ht="33" customHeight="1">
      <c r="A110" s="215" t="s">
        <v>878</v>
      </c>
      <c r="B110" s="216" t="s">
        <v>407</v>
      </c>
      <c r="C110" s="219">
        <v>9</v>
      </c>
      <c r="IK110" s="50"/>
      <c r="IL110" s="50"/>
      <c r="IM110" s="50"/>
      <c r="IN110" s="50"/>
      <c r="IO110" s="50"/>
      <c r="IP110" s="50"/>
      <c r="IQ110" s="50"/>
      <c r="IR110" s="50"/>
      <c r="IS110" s="50"/>
      <c r="IT110" s="50"/>
      <c r="IU110" s="50"/>
      <c r="IV110" s="50"/>
    </row>
    <row r="111" spans="1:256" s="94" customFormat="1" ht="33" customHeight="1">
      <c r="A111" s="215" t="s">
        <v>878</v>
      </c>
      <c r="B111" s="216" t="s">
        <v>402</v>
      </c>
      <c r="C111" s="219">
        <v>378</v>
      </c>
      <c r="IK111" s="50"/>
      <c r="IL111" s="50"/>
      <c r="IM111" s="50"/>
      <c r="IN111" s="50"/>
      <c r="IO111" s="50"/>
      <c r="IP111" s="50"/>
      <c r="IQ111" s="50"/>
      <c r="IR111" s="50"/>
      <c r="IS111" s="50"/>
      <c r="IT111" s="50"/>
      <c r="IU111" s="50"/>
      <c r="IV111" s="50"/>
    </row>
    <row r="112" spans="1:256" s="94" customFormat="1" ht="33" customHeight="1">
      <c r="A112" s="215" t="s">
        <v>878</v>
      </c>
      <c r="B112" s="216" t="s">
        <v>400</v>
      </c>
      <c r="C112" s="219">
        <v>367</v>
      </c>
      <c r="IK112" s="50"/>
      <c r="IL112" s="50"/>
      <c r="IM112" s="50"/>
      <c r="IN112" s="50"/>
      <c r="IO112" s="50"/>
      <c r="IP112" s="50"/>
      <c r="IQ112" s="50"/>
      <c r="IR112" s="50"/>
      <c r="IS112" s="50"/>
      <c r="IT112" s="50"/>
      <c r="IU112" s="50"/>
      <c r="IV112" s="50"/>
    </row>
    <row r="113" spans="1:256" s="94" customFormat="1" ht="33" customHeight="1">
      <c r="A113" s="215" t="s">
        <v>878</v>
      </c>
      <c r="B113" s="216" t="s">
        <v>398</v>
      </c>
      <c r="C113" s="219">
        <v>24</v>
      </c>
      <c r="IK113" s="50"/>
      <c r="IL113" s="50"/>
      <c r="IM113" s="50"/>
      <c r="IN113" s="50"/>
      <c r="IO113" s="50"/>
      <c r="IP113" s="50"/>
      <c r="IQ113" s="50"/>
      <c r="IR113" s="50"/>
      <c r="IS113" s="50"/>
      <c r="IT113" s="50"/>
      <c r="IU113" s="50"/>
      <c r="IV113" s="50"/>
    </row>
    <row r="114" spans="1:256" s="94" customFormat="1" ht="33" customHeight="1">
      <c r="A114" s="215" t="s">
        <v>878</v>
      </c>
      <c r="B114" s="216" t="s">
        <v>396</v>
      </c>
      <c r="C114" s="219">
        <v>5</v>
      </c>
      <c r="IK114" s="50"/>
      <c r="IL114" s="50"/>
      <c r="IM114" s="50"/>
      <c r="IN114" s="50"/>
      <c r="IO114" s="50"/>
      <c r="IP114" s="50"/>
      <c r="IQ114" s="50"/>
      <c r="IR114" s="50"/>
      <c r="IS114" s="50"/>
      <c r="IT114" s="50"/>
      <c r="IU114" s="50"/>
      <c r="IV114" s="50"/>
    </row>
    <row r="115" spans="1:256" s="94" customFormat="1" ht="33" customHeight="1">
      <c r="A115" s="215" t="s">
        <v>880</v>
      </c>
      <c r="B115" s="216" t="s">
        <v>881</v>
      </c>
      <c r="C115" s="219">
        <v>36</v>
      </c>
      <c r="IK115" s="50"/>
      <c r="IL115" s="50"/>
      <c r="IM115" s="50"/>
      <c r="IN115" s="50"/>
      <c r="IO115" s="50"/>
      <c r="IP115" s="50"/>
      <c r="IQ115" s="50"/>
      <c r="IR115" s="50"/>
      <c r="IS115" s="50"/>
      <c r="IT115" s="50"/>
      <c r="IU115" s="50"/>
      <c r="IV115" s="50"/>
    </row>
    <row r="116" spans="1:256" s="94" customFormat="1" ht="33" customHeight="1">
      <c r="A116" s="215" t="s">
        <v>882</v>
      </c>
      <c r="B116" s="216" t="s">
        <v>881</v>
      </c>
      <c r="C116" s="219">
        <v>41</v>
      </c>
      <c r="IK116" s="50"/>
      <c r="IL116" s="50"/>
      <c r="IM116" s="50"/>
      <c r="IN116" s="50"/>
      <c r="IO116" s="50"/>
      <c r="IP116" s="50"/>
      <c r="IQ116" s="50"/>
      <c r="IR116" s="50"/>
      <c r="IS116" s="50"/>
      <c r="IT116" s="50"/>
      <c r="IU116" s="50"/>
      <c r="IV116" s="50"/>
    </row>
    <row r="117" spans="1:256" s="94" customFormat="1" ht="33" customHeight="1">
      <c r="A117" s="215" t="s">
        <v>883</v>
      </c>
      <c r="B117" s="216" t="s">
        <v>884</v>
      </c>
      <c r="C117" s="219">
        <v>656</v>
      </c>
      <c r="IK117" s="50"/>
      <c r="IL117" s="50"/>
      <c r="IM117" s="50"/>
      <c r="IN117" s="50"/>
      <c r="IO117" s="50"/>
      <c r="IP117" s="50"/>
      <c r="IQ117" s="50"/>
      <c r="IR117" s="50"/>
      <c r="IS117" s="50"/>
      <c r="IT117" s="50"/>
      <c r="IU117" s="50"/>
      <c r="IV117" s="50"/>
    </row>
    <row r="118" spans="1:256" s="94" customFormat="1" ht="33" customHeight="1">
      <c r="A118" s="215" t="s">
        <v>885</v>
      </c>
      <c r="B118" s="216" t="s">
        <v>886</v>
      </c>
      <c r="C118" s="219">
        <v>810</v>
      </c>
      <c r="IK118" s="50"/>
      <c r="IL118" s="50"/>
      <c r="IM118" s="50"/>
      <c r="IN118" s="50"/>
      <c r="IO118" s="50"/>
      <c r="IP118" s="50"/>
      <c r="IQ118" s="50"/>
      <c r="IR118" s="50"/>
      <c r="IS118" s="50"/>
      <c r="IT118" s="50"/>
      <c r="IU118" s="50"/>
      <c r="IV118" s="50"/>
    </row>
    <row r="119" spans="1:256" s="94" customFormat="1" ht="33" customHeight="1">
      <c r="A119" s="215" t="s">
        <v>887</v>
      </c>
      <c r="B119" s="216" t="s">
        <v>886</v>
      </c>
      <c r="C119" s="219">
        <v>467</v>
      </c>
      <c r="IK119" s="50"/>
      <c r="IL119" s="50"/>
      <c r="IM119" s="50"/>
      <c r="IN119" s="50"/>
      <c r="IO119" s="50"/>
      <c r="IP119" s="50"/>
      <c r="IQ119" s="50"/>
      <c r="IR119" s="50"/>
      <c r="IS119" s="50"/>
      <c r="IT119" s="50"/>
      <c r="IU119" s="50"/>
      <c r="IV119" s="50"/>
    </row>
    <row r="120" spans="1:256" s="94" customFormat="1" ht="33" customHeight="1">
      <c r="A120" s="215" t="s">
        <v>888</v>
      </c>
      <c r="B120" s="216" t="s">
        <v>889</v>
      </c>
      <c r="C120" s="219">
        <v>29</v>
      </c>
      <c r="IK120" s="50"/>
      <c r="IL120" s="50"/>
      <c r="IM120" s="50"/>
      <c r="IN120" s="50"/>
      <c r="IO120" s="50"/>
      <c r="IP120" s="50"/>
      <c r="IQ120" s="50"/>
      <c r="IR120" s="50"/>
      <c r="IS120" s="50"/>
      <c r="IT120" s="50"/>
      <c r="IU120" s="50"/>
      <c r="IV120" s="50"/>
    </row>
    <row r="121" spans="1:256" s="94" customFormat="1" ht="33" customHeight="1">
      <c r="A121" s="215" t="s">
        <v>890</v>
      </c>
      <c r="B121" s="216" t="s">
        <v>891</v>
      </c>
      <c r="C121" s="219">
        <v>100</v>
      </c>
      <c r="IK121" s="50"/>
      <c r="IL121" s="50"/>
      <c r="IM121" s="50"/>
      <c r="IN121" s="50"/>
      <c r="IO121" s="50"/>
      <c r="IP121" s="50"/>
      <c r="IQ121" s="50"/>
      <c r="IR121" s="50"/>
      <c r="IS121" s="50"/>
      <c r="IT121" s="50"/>
      <c r="IU121" s="50"/>
      <c r="IV121" s="50"/>
    </row>
    <row r="122" spans="1:256" s="94" customFormat="1" ht="33" customHeight="1">
      <c r="A122" s="215" t="s">
        <v>892</v>
      </c>
      <c r="B122" s="216" t="s">
        <v>531</v>
      </c>
      <c r="C122" s="219">
        <v>372</v>
      </c>
      <c r="IK122" s="50"/>
      <c r="IL122" s="50"/>
      <c r="IM122" s="50"/>
      <c r="IN122" s="50"/>
      <c r="IO122" s="50"/>
      <c r="IP122" s="50"/>
      <c r="IQ122" s="50"/>
      <c r="IR122" s="50"/>
      <c r="IS122" s="50"/>
      <c r="IT122" s="50"/>
      <c r="IU122" s="50"/>
      <c r="IV122" s="50"/>
    </row>
    <row r="123" spans="1:256" s="94" customFormat="1" ht="33" customHeight="1">
      <c r="A123" s="215" t="s">
        <v>893</v>
      </c>
      <c r="B123" s="216" t="s">
        <v>894</v>
      </c>
      <c r="C123" s="219">
        <v>100</v>
      </c>
      <c r="IK123" s="50"/>
      <c r="IL123" s="50"/>
      <c r="IM123" s="50"/>
      <c r="IN123" s="50"/>
      <c r="IO123" s="50"/>
      <c r="IP123" s="50"/>
      <c r="IQ123" s="50"/>
      <c r="IR123" s="50"/>
      <c r="IS123" s="50"/>
      <c r="IT123" s="50"/>
      <c r="IU123" s="50"/>
      <c r="IV123" s="50"/>
    </row>
    <row r="124" spans="1:256" s="94" customFormat="1" ht="33" customHeight="1">
      <c r="A124" s="215" t="s">
        <v>895</v>
      </c>
      <c r="B124" s="216" t="s">
        <v>896</v>
      </c>
      <c r="C124" s="219">
        <v>309</v>
      </c>
      <c r="IK124" s="50"/>
      <c r="IL124" s="50"/>
      <c r="IM124" s="50"/>
      <c r="IN124" s="50"/>
      <c r="IO124" s="50"/>
      <c r="IP124" s="50"/>
      <c r="IQ124" s="50"/>
      <c r="IR124" s="50"/>
      <c r="IS124" s="50"/>
      <c r="IT124" s="50"/>
      <c r="IU124" s="50"/>
      <c r="IV124" s="50"/>
    </row>
    <row r="125" spans="1:256" s="94" customFormat="1" ht="27" customHeight="1">
      <c r="A125" s="171" t="s">
        <v>95</v>
      </c>
      <c r="B125" s="171"/>
      <c r="C125" s="220">
        <f>SUM(C5:C124)</f>
        <v>60000</v>
      </c>
      <c r="IK125" s="50"/>
      <c r="IL125" s="50"/>
      <c r="IM125" s="50"/>
      <c r="IN125" s="50"/>
      <c r="IO125" s="50"/>
      <c r="IP125" s="50"/>
      <c r="IQ125" s="50"/>
      <c r="IR125" s="50"/>
      <c r="IS125" s="50"/>
      <c r="IT125" s="50"/>
      <c r="IU125" s="50"/>
      <c r="IV125" s="50"/>
    </row>
  </sheetData>
  <sheetProtection/>
  <mergeCells count="1">
    <mergeCell ref="A2:C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12"/>
  <sheetViews>
    <sheetView zoomScaleSheetLayoutView="100" workbookViewId="0" topLeftCell="A1">
      <selection activeCell="B12" sqref="B12"/>
    </sheetView>
  </sheetViews>
  <sheetFormatPr defaultColWidth="9.00390625" defaultRowHeight="14.25"/>
  <cols>
    <col min="1" max="1" width="41.625" style="69" customWidth="1"/>
    <col min="2" max="2" width="41.625" style="74" customWidth="1"/>
    <col min="3" max="16384" width="9.00390625" style="69" customWidth="1"/>
  </cols>
  <sheetData>
    <row r="1" spans="1:2" s="69" customFormat="1" ht="26.25" customHeight="1">
      <c r="A1" s="75" t="s">
        <v>897</v>
      </c>
      <c r="B1" s="74"/>
    </row>
    <row r="2" spans="1:2" s="69" customFormat="1" ht="24.75" customHeight="1">
      <c r="A2" s="76" t="s">
        <v>898</v>
      </c>
      <c r="B2" s="76"/>
    </row>
    <row r="3" s="70" customFormat="1" ht="24" customHeight="1">
      <c r="B3" s="78" t="s">
        <v>64</v>
      </c>
    </row>
    <row r="4" spans="1:2" s="71" customFormat="1" ht="36" customHeight="1">
      <c r="A4" s="156" t="s">
        <v>65</v>
      </c>
      <c r="B4" s="80" t="s">
        <v>66</v>
      </c>
    </row>
    <row r="5" spans="1:2" s="155" customFormat="1" ht="36" customHeight="1">
      <c r="A5" s="205" t="s">
        <v>899</v>
      </c>
      <c r="B5" s="198">
        <v>126000</v>
      </c>
    </row>
    <row r="6" spans="1:2" s="155" customFormat="1" ht="36" customHeight="1">
      <c r="A6" s="205" t="s">
        <v>900</v>
      </c>
      <c r="B6" s="198">
        <v>0</v>
      </c>
    </row>
    <row r="7" spans="1:2" s="155" customFormat="1" ht="36" customHeight="1">
      <c r="A7" s="205" t="s">
        <v>901</v>
      </c>
      <c r="B7" s="198">
        <v>2530</v>
      </c>
    </row>
    <row r="8" spans="1:2" s="70" customFormat="1" ht="36" customHeight="1">
      <c r="A8" s="206" t="s">
        <v>902</v>
      </c>
      <c r="B8" s="198">
        <v>1480</v>
      </c>
    </row>
    <row r="9" spans="1:2" s="70" customFormat="1" ht="36" customHeight="1">
      <c r="A9" s="207" t="s">
        <v>903</v>
      </c>
      <c r="B9" s="198">
        <v>0</v>
      </c>
    </row>
    <row r="10" spans="1:2" s="70" customFormat="1" ht="36" customHeight="1">
      <c r="A10" s="207" t="s">
        <v>904</v>
      </c>
      <c r="B10" s="198">
        <v>350</v>
      </c>
    </row>
    <row r="11" spans="1:2" s="70" customFormat="1" ht="36" customHeight="1">
      <c r="A11" s="207" t="s">
        <v>905</v>
      </c>
      <c r="B11" s="198">
        <v>640</v>
      </c>
    </row>
    <row r="12" spans="1:2" s="71" customFormat="1" ht="36" customHeight="1">
      <c r="A12" s="208" t="s">
        <v>95</v>
      </c>
      <c r="B12" s="80">
        <f>SUM(B5:B11)</f>
        <v>131000</v>
      </c>
    </row>
  </sheetData>
  <sheetProtection/>
  <mergeCells count="1">
    <mergeCell ref="A2:B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7"/>
  <sheetViews>
    <sheetView zoomScaleSheetLayoutView="100" workbookViewId="0" topLeftCell="A5">
      <selection activeCell="B22" sqref="B22"/>
    </sheetView>
  </sheetViews>
  <sheetFormatPr defaultColWidth="7.00390625" defaultRowHeight="14.25"/>
  <cols>
    <col min="1" max="1" width="55.875" style="48" customWidth="1"/>
    <col min="2" max="2" width="29.625" style="141" customWidth="1"/>
    <col min="3" max="227" width="7.00390625" style="46" customWidth="1"/>
    <col min="228" max="16384" width="7.00390625" style="50" customWidth="1"/>
  </cols>
  <sheetData>
    <row r="1" spans="1:2" s="46" customFormat="1" ht="29.25" customHeight="1">
      <c r="A1" s="51" t="s">
        <v>906</v>
      </c>
      <c r="B1" s="141"/>
    </row>
    <row r="2" spans="1:2" s="46" customFormat="1" ht="28.5" customHeight="1">
      <c r="A2" s="52" t="s">
        <v>907</v>
      </c>
      <c r="B2" s="54"/>
    </row>
    <row r="3" spans="1:2" s="47" customFormat="1" ht="21.75" customHeight="1">
      <c r="A3" s="48"/>
      <c r="B3" s="145" t="s">
        <v>64</v>
      </c>
    </row>
    <row r="4" spans="1:2" s="47" customFormat="1" ht="39" customHeight="1">
      <c r="A4" s="122" t="s">
        <v>65</v>
      </c>
      <c r="B4" s="57" t="s">
        <v>66</v>
      </c>
    </row>
    <row r="5" spans="1:2" s="48" customFormat="1" ht="39" customHeight="1">
      <c r="A5" s="146" t="s">
        <v>67</v>
      </c>
      <c r="B5" s="196">
        <f>B6+B12+B15+B16+B17</f>
        <v>116000</v>
      </c>
    </row>
    <row r="6" spans="1:7" s="194" customFormat="1" ht="25.5" customHeight="1">
      <c r="A6" s="197" t="s">
        <v>908</v>
      </c>
      <c r="B6" s="198">
        <v>94993</v>
      </c>
      <c r="G6" s="194" t="s">
        <v>909</v>
      </c>
    </row>
    <row r="7" spans="1:2" s="194" customFormat="1" ht="25.5" customHeight="1">
      <c r="A7" s="199" t="s">
        <v>910</v>
      </c>
      <c r="B7" s="198">
        <v>90983</v>
      </c>
    </row>
    <row r="8" spans="1:2" s="194" customFormat="1" ht="25.5" customHeight="1">
      <c r="A8" s="199" t="s">
        <v>911</v>
      </c>
      <c r="B8" s="198"/>
    </row>
    <row r="9" spans="1:2" s="194" customFormat="1" ht="25.5" customHeight="1">
      <c r="A9" s="199" t="s">
        <v>912</v>
      </c>
      <c r="B9" s="198"/>
    </row>
    <row r="10" spans="1:2" s="194" customFormat="1" ht="25.5" customHeight="1">
      <c r="A10" s="199" t="s">
        <v>913</v>
      </c>
      <c r="B10" s="198">
        <v>2530</v>
      </c>
    </row>
    <row r="11" spans="1:2" s="194" customFormat="1" ht="25.5" customHeight="1">
      <c r="A11" s="199" t="s">
        <v>914</v>
      </c>
      <c r="B11" s="198">
        <v>1480</v>
      </c>
    </row>
    <row r="12" spans="1:2" s="194" customFormat="1" ht="25.5" customHeight="1">
      <c r="A12" s="197" t="s">
        <v>915</v>
      </c>
      <c r="B12" s="198">
        <f>SUM(B13:B14)</f>
        <v>350</v>
      </c>
    </row>
    <row r="13" spans="1:2" s="194" customFormat="1" ht="25.5" customHeight="1">
      <c r="A13" s="200" t="s">
        <v>916</v>
      </c>
      <c r="B13" s="198">
        <v>350</v>
      </c>
    </row>
    <row r="14" spans="1:2" s="194" customFormat="1" ht="25.5" customHeight="1">
      <c r="A14" s="200" t="s">
        <v>917</v>
      </c>
      <c r="B14" s="198"/>
    </row>
    <row r="15" spans="1:2" s="194" customFormat="1" ht="25.5" customHeight="1">
      <c r="A15" s="197" t="s">
        <v>918</v>
      </c>
      <c r="B15" s="198">
        <v>10000</v>
      </c>
    </row>
    <row r="16" spans="1:2" s="194" customFormat="1" ht="25.5" customHeight="1">
      <c r="A16" s="197" t="s">
        <v>919</v>
      </c>
      <c r="B16" s="198">
        <v>10624</v>
      </c>
    </row>
    <row r="17" spans="1:2" s="194" customFormat="1" ht="25.5" customHeight="1">
      <c r="A17" s="197" t="s">
        <v>920</v>
      </c>
      <c r="B17" s="201">
        <v>33</v>
      </c>
    </row>
    <row r="18" spans="1:2" s="195" customFormat="1" ht="25.5" customHeight="1">
      <c r="A18" s="202" t="s">
        <v>921</v>
      </c>
      <c r="B18" s="203">
        <v>15000</v>
      </c>
    </row>
    <row r="19" spans="1:2" s="47" customFormat="1" ht="39" customHeight="1">
      <c r="A19" s="146" t="s">
        <v>922</v>
      </c>
      <c r="B19" s="142"/>
    </row>
    <row r="20" spans="1:2" s="47" customFormat="1" ht="39" customHeight="1">
      <c r="A20" s="151" t="s">
        <v>923</v>
      </c>
      <c r="B20" s="142"/>
    </row>
    <row r="21" spans="1:2" s="47" customFormat="1" ht="39" customHeight="1">
      <c r="A21" s="204" t="s">
        <v>95</v>
      </c>
      <c r="B21" s="57">
        <f>B5+B18+B19</f>
        <v>131000</v>
      </c>
    </row>
    <row r="22" spans="1:2" s="46" customFormat="1" ht="19.5" customHeight="1">
      <c r="A22" s="48"/>
      <c r="B22" s="141"/>
    </row>
    <row r="23" spans="1:2" s="46" customFormat="1" ht="19.5" customHeight="1">
      <c r="A23" s="48"/>
      <c r="B23" s="141"/>
    </row>
    <row r="24" spans="1:2" s="46" customFormat="1" ht="19.5" customHeight="1">
      <c r="A24" s="48"/>
      <c r="B24" s="141"/>
    </row>
    <row r="25" spans="1:2" s="46" customFormat="1" ht="19.5" customHeight="1">
      <c r="A25" s="48"/>
      <c r="B25" s="141"/>
    </row>
    <row r="26" spans="1:2" s="46" customFormat="1" ht="19.5" customHeight="1">
      <c r="A26" s="48"/>
      <c r="B26" s="141"/>
    </row>
    <row r="27" spans="1:2" s="46" customFormat="1" ht="19.5" customHeight="1">
      <c r="A27" s="48"/>
      <c r="B27" s="141"/>
    </row>
    <row r="28" spans="1:2" s="46" customFormat="1" ht="19.5" customHeight="1">
      <c r="A28" s="48"/>
      <c r="B28" s="141"/>
    </row>
    <row r="29" spans="1:2" s="46" customFormat="1" ht="19.5" customHeight="1">
      <c r="A29" s="48"/>
      <c r="B29" s="141"/>
    </row>
    <row r="30" spans="1:2" s="46" customFormat="1" ht="19.5" customHeight="1">
      <c r="A30" s="48"/>
      <c r="B30" s="141"/>
    </row>
    <row r="31" spans="1:2" s="46" customFormat="1" ht="19.5" customHeight="1">
      <c r="A31" s="48"/>
      <c r="B31" s="141"/>
    </row>
    <row r="32" spans="1:2" s="46" customFormat="1" ht="19.5" customHeight="1">
      <c r="A32" s="48"/>
      <c r="B32" s="141"/>
    </row>
    <row r="33" spans="1:2" s="46" customFormat="1" ht="19.5" customHeight="1">
      <c r="A33" s="48"/>
      <c r="B33" s="141"/>
    </row>
    <row r="34" spans="1:2" s="46" customFormat="1" ht="19.5" customHeight="1">
      <c r="A34" s="48"/>
      <c r="B34" s="141"/>
    </row>
    <row r="35" spans="1:2" s="46" customFormat="1" ht="19.5" customHeight="1">
      <c r="A35" s="48"/>
      <c r="B35" s="141"/>
    </row>
    <row r="36" spans="1:2" s="46" customFormat="1" ht="19.5" customHeight="1">
      <c r="A36" s="48"/>
      <c r="B36" s="141"/>
    </row>
    <row r="37" spans="1:2" s="46" customFormat="1" ht="19.5" customHeight="1">
      <c r="A37" s="48"/>
      <c r="B37" s="141"/>
    </row>
  </sheetData>
  <sheetProtection/>
  <mergeCells count="1">
    <mergeCell ref="A2:B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2022-02-18T05:36:07Z</dcterms:created>
  <dcterms:modified xsi:type="dcterms:W3CDTF">2023-09-08T10:25:03Z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B6DE1FEC27E64FA9BD329C72F065A4F6_12</vt:lpwstr>
  </property>
</Properties>
</file>