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38" activeTab="0"/>
  </bookViews>
  <sheets>
    <sheet name="目录"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附表1-9" sheetId="10" r:id="rId10"/>
    <sheet name="附表1-10" sheetId="11" r:id="rId11"/>
    <sheet name="附表1-11" sheetId="12" r:id="rId12"/>
    <sheet name="附表1-12" sheetId="13" r:id="rId13"/>
    <sheet name="附表1-13" sheetId="14" r:id="rId14"/>
    <sheet name="附表1-14" sheetId="15" r:id="rId15"/>
    <sheet name="附表1-15" sheetId="16" r:id="rId16"/>
    <sheet name="附表1-16" sheetId="17" r:id="rId17"/>
    <sheet name="附表1-17" sheetId="18" r:id="rId18"/>
    <sheet name="附表1-18" sheetId="19" r:id="rId19"/>
    <sheet name="三公经费表及说明" sheetId="20" r:id="rId20"/>
    <sheet name="表3-1 政府债务限额及余额预算情况表 " sheetId="21" r:id="rId21"/>
    <sheet name="表3-2 地方政府一般债务余额情况表" sheetId="22" r:id="rId22"/>
    <sheet name="表3-3 地方政府专项债务余额情况表" sheetId="23" r:id="rId23"/>
    <sheet name="表3-4 地方政府债券发行及还本付息情况表 " sheetId="24" r:id="rId24"/>
    <sheet name="表3-5 地方政府债务限额提前下达情况表" sheetId="25" r:id="rId25"/>
    <sheet name="表3-6 新增地方政府债券资金安排表" sheetId="26" r:id="rId26"/>
    <sheet name="表3-7 再融资债券分月发行安排表" sheetId="27" r:id="rId27"/>
  </sheets>
  <definedNames>
    <definedName name="_xlnm.Print_Area" localSheetId="6">'附表1-6'!$A$2:$B$76</definedName>
  </definedNames>
  <calcPr fullCalcOnLoad="1"/>
</workbook>
</file>

<file path=xl/sharedStrings.xml><?xml version="1.0" encoding="utf-8"?>
<sst xmlns="http://schemas.openxmlformats.org/spreadsheetml/2006/main" count="1265" uniqueCount="942">
  <si>
    <t>目    录</t>
  </si>
  <si>
    <r>
      <t>1</t>
    </r>
    <r>
      <rPr>
        <b/>
        <sz val="16"/>
        <color indexed="8"/>
        <rFont val="方正楷体_GBK"/>
        <family val="0"/>
      </rPr>
      <t>、</t>
    </r>
    <r>
      <rPr>
        <b/>
        <sz val="16"/>
        <color indexed="8"/>
        <rFont val="Times New Roman"/>
        <family val="1"/>
      </rPr>
      <t xml:space="preserve"> </t>
    </r>
    <r>
      <rPr>
        <b/>
        <sz val="16"/>
        <color indexed="8"/>
        <rFont val="方正楷体_GBK"/>
        <family val="0"/>
      </rPr>
      <t>政府预算公开情况表</t>
    </r>
  </si>
  <si>
    <r>
      <rPr>
        <sz val="16"/>
        <color indexed="8"/>
        <rFont val="Times New Roman"/>
        <family val="1"/>
      </rPr>
      <t xml:space="preserve">§1-1 </t>
    </r>
    <r>
      <rPr>
        <sz val="16"/>
        <color indexed="8"/>
        <rFont val="方正仿宋_GBK"/>
        <family val="0"/>
      </rPr>
      <t>一般公共预算收入表</t>
    </r>
  </si>
  <si>
    <r>
      <rPr>
        <sz val="16"/>
        <color indexed="8"/>
        <rFont val="Times New Roman"/>
        <family val="1"/>
      </rPr>
      <t>§1-2</t>
    </r>
    <r>
      <rPr>
        <sz val="16"/>
        <color indexed="8"/>
        <rFont val="方正仿宋_GBK"/>
        <family val="0"/>
      </rPr>
      <t>一般公共预算支出表</t>
    </r>
  </si>
  <si>
    <r>
      <rPr>
        <sz val="16"/>
        <color indexed="8"/>
        <rFont val="Times New Roman"/>
        <family val="1"/>
      </rPr>
      <t>§1-3</t>
    </r>
    <r>
      <rPr>
        <sz val="16"/>
        <color indexed="8"/>
        <rFont val="方正仿宋_GBK"/>
        <family val="0"/>
      </rPr>
      <t>一般公共预算本级支出表</t>
    </r>
  </si>
  <si>
    <r>
      <rPr>
        <sz val="16"/>
        <color indexed="8"/>
        <rFont val="Times New Roman"/>
        <family val="1"/>
      </rPr>
      <t xml:space="preserve">§1-4 </t>
    </r>
    <r>
      <rPr>
        <sz val="16"/>
        <color indexed="8"/>
        <rFont val="方正仿宋_GBK"/>
        <family val="0"/>
      </rPr>
      <t>一般公共预算本级基本支出表</t>
    </r>
  </si>
  <si>
    <r>
      <rPr>
        <sz val="16"/>
        <color indexed="8"/>
        <rFont val="Times New Roman"/>
        <family val="1"/>
      </rPr>
      <t xml:space="preserve">§1-5 </t>
    </r>
    <r>
      <rPr>
        <sz val="16"/>
        <color indexed="8"/>
        <rFont val="方正仿宋_GBK"/>
        <family val="0"/>
      </rPr>
      <t>一般公共预算税收返还、一般性和专项转移支付分地区安排情况表</t>
    </r>
  </si>
  <si>
    <r>
      <rPr>
        <sz val="16"/>
        <color indexed="8"/>
        <rFont val="Times New Roman"/>
        <family val="1"/>
      </rPr>
      <t>§1-6</t>
    </r>
    <r>
      <rPr>
        <sz val="16"/>
        <color indexed="8"/>
        <rFont val="宋体"/>
        <family val="0"/>
      </rPr>
      <t>一般公共预算专项转移支付分项目安排情况表</t>
    </r>
  </si>
  <si>
    <r>
      <rPr>
        <sz val="16"/>
        <color indexed="8"/>
        <rFont val="Times New Roman"/>
        <family val="1"/>
      </rPr>
      <t xml:space="preserve">§1-7 </t>
    </r>
    <r>
      <rPr>
        <sz val="16"/>
        <color indexed="8"/>
        <rFont val="方正仿宋_GBK"/>
        <family val="0"/>
      </rPr>
      <t>政府性基金预算收入表</t>
    </r>
  </si>
  <si>
    <r>
      <rPr>
        <sz val="16"/>
        <color indexed="8"/>
        <rFont val="Times New Roman"/>
        <family val="1"/>
      </rPr>
      <t xml:space="preserve">§1-8 </t>
    </r>
    <r>
      <rPr>
        <sz val="16"/>
        <color indexed="8"/>
        <rFont val="方正仿宋_GBK"/>
        <family val="0"/>
      </rPr>
      <t>政府性基金预算支出表</t>
    </r>
  </si>
  <si>
    <r>
      <rPr>
        <sz val="16"/>
        <color indexed="8"/>
        <rFont val="Times New Roman"/>
        <family val="1"/>
      </rPr>
      <t xml:space="preserve">§1-9 </t>
    </r>
    <r>
      <rPr>
        <sz val="16"/>
        <color indexed="8"/>
        <rFont val="方正仿宋_GBK"/>
        <family val="0"/>
      </rPr>
      <t>政府性基金预算本级支出表</t>
    </r>
  </si>
  <si>
    <r>
      <rPr>
        <sz val="16"/>
        <color indexed="8"/>
        <rFont val="Times New Roman"/>
        <family val="1"/>
      </rPr>
      <t xml:space="preserve">§1-10 </t>
    </r>
    <r>
      <rPr>
        <sz val="16"/>
        <color indexed="8"/>
        <rFont val="方正仿宋_GBK"/>
        <family val="0"/>
      </rPr>
      <t>政府性基金预算专项转移支付分地区安排情况表</t>
    </r>
  </si>
  <si>
    <r>
      <rPr>
        <sz val="16"/>
        <color indexed="8"/>
        <rFont val="Times New Roman"/>
        <family val="1"/>
      </rPr>
      <t xml:space="preserve">§1-11 </t>
    </r>
    <r>
      <rPr>
        <sz val="16"/>
        <color indexed="8"/>
        <rFont val="方正仿宋_GBK"/>
        <family val="0"/>
      </rPr>
      <t>政府性基金预算专项转移支付分项目安排情况表</t>
    </r>
  </si>
  <si>
    <r>
      <rPr>
        <sz val="16"/>
        <color indexed="8"/>
        <rFont val="Times New Roman"/>
        <family val="1"/>
      </rPr>
      <t xml:space="preserve">§1-12 </t>
    </r>
    <r>
      <rPr>
        <sz val="16"/>
        <color indexed="8"/>
        <rFont val="方正仿宋_GBK"/>
        <family val="0"/>
      </rPr>
      <t>国有资本经营预算收入表</t>
    </r>
  </si>
  <si>
    <r>
      <rPr>
        <sz val="16"/>
        <color indexed="8"/>
        <rFont val="Times New Roman"/>
        <family val="1"/>
      </rPr>
      <t xml:space="preserve">§1-13 </t>
    </r>
    <r>
      <rPr>
        <sz val="16"/>
        <color indexed="8"/>
        <rFont val="方正仿宋_GBK"/>
        <family val="0"/>
      </rPr>
      <t>国有资本经营预算支出表</t>
    </r>
  </si>
  <si>
    <r>
      <rPr>
        <sz val="16"/>
        <color indexed="8"/>
        <rFont val="Times New Roman"/>
        <family val="1"/>
      </rPr>
      <t xml:space="preserve">§1-14 </t>
    </r>
    <r>
      <rPr>
        <sz val="16"/>
        <color indexed="8"/>
        <rFont val="方正仿宋_GBK"/>
        <family val="0"/>
      </rPr>
      <t>国有资本经营预算本级支出表</t>
    </r>
  </si>
  <si>
    <r>
      <rPr>
        <sz val="16"/>
        <color indexed="8"/>
        <rFont val="Times New Roman"/>
        <family val="1"/>
      </rPr>
      <t xml:space="preserve">§1-15 </t>
    </r>
    <r>
      <rPr>
        <sz val="16"/>
        <color indexed="8"/>
        <rFont val="方正仿宋_GBK"/>
        <family val="0"/>
      </rPr>
      <t>国有资本经营预算专项转移支付分地区安排情况表</t>
    </r>
  </si>
  <si>
    <r>
      <rPr>
        <sz val="16"/>
        <color indexed="8"/>
        <rFont val="Times New Roman"/>
        <family val="1"/>
      </rPr>
      <t xml:space="preserve">§1-16 </t>
    </r>
    <r>
      <rPr>
        <sz val="16"/>
        <color indexed="8"/>
        <rFont val="方正仿宋_GBK"/>
        <family val="0"/>
      </rPr>
      <t>国有资本经营预算专项转移支付分项目安排情况表</t>
    </r>
  </si>
  <si>
    <r>
      <rPr>
        <sz val="16"/>
        <color indexed="8"/>
        <rFont val="Times New Roman"/>
        <family val="1"/>
      </rPr>
      <t xml:space="preserve">§1-17 </t>
    </r>
    <r>
      <rPr>
        <sz val="16"/>
        <color indexed="8"/>
        <rFont val="方正仿宋_GBK"/>
        <family val="0"/>
      </rPr>
      <t>社会保险基金预算收入表</t>
    </r>
  </si>
  <si>
    <r>
      <rPr>
        <sz val="16"/>
        <color indexed="8"/>
        <rFont val="Times New Roman"/>
        <family val="1"/>
      </rPr>
      <t xml:space="preserve">§1-18 </t>
    </r>
    <r>
      <rPr>
        <sz val="16"/>
        <color indexed="8"/>
        <rFont val="方正仿宋_GBK"/>
        <family val="0"/>
      </rPr>
      <t>社会保险基金预算支出表</t>
    </r>
  </si>
  <si>
    <r>
      <t>2</t>
    </r>
    <r>
      <rPr>
        <b/>
        <sz val="16"/>
        <color indexed="8"/>
        <rFont val="宋体"/>
        <family val="0"/>
      </rPr>
      <t>、</t>
    </r>
    <r>
      <rPr>
        <b/>
        <sz val="16"/>
        <color indexed="8"/>
        <rFont val="Times New Roman"/>
        <family val="1"/>
      </rPr>
      <t xml:space="preserve"> 2023</t>
    </r>
    <r>
      <rPr>
        <b/>
        <sz val="16"/>
        <color indexed="8"/>
        <rFont val="宋体"/>
        <family val="0"/>
      </rPr>
      <t>年滦州市财政拨款</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经费预算安排情况表</t>
    </r>
  </si>
  <si>
    <r>
      <t>备注：</t>
    </r>
    <r>
      <rPr>
        <sz val="16"/>
        <color indexed="8"/>
        <rFont val="Times New Roman"/>
        <family val="1"/>
      </rPr>
      <t>“</t>
    </r>
    <r>
      <rPr>
        <sz val="16"/>
        <color indexed="8"/>
        <rFont val="宋体"/>
        <family val="0"/>
      </rPr>
      <t>三公经费</t>
    </r>
    <r>
      <rPr>
        <sz val="16"/>
        <color indexed="8"/>
        <rFont val="Times New Roman"/>
        <family val="1"/>
      </rPr>
      <t>”</t>
    </r>
    <r>
      <rPr>
        <sz val="16"/>
        <color indexed="8"/>
        <rFont val="宋体"/>
        <family val="0"/>
      </rPr>
      <t>金额和增减说明已做表并作说明。</t>
    </r>
  </si>
  <si>
    <r>
      <t>3</t>
    </r>
    <r>
      <rPr>
        <b/>
        <sz val="16"/>
        <color indexed="8"/>
        <rFont val="方正楷体_GBK"/>
        <family val="0"/>
      </rPr>
      <t>、</t>
    </r>
    <r>
      <rPr>
        <b/>
        <sz val="16"/>
        <color indexed="8"/>
        <rFont val="Times New Roman"/>
        <family val="1"/>
      </rPr>
      <t xml:space="preserve"> 2023</t>
    </r>
    <r>
      <rPr>
        <b/>
        <sz val="16"/>
        <color indexed="8"/>
        <rFont val="宋体"/>
        <family val="0"/>
      </rPr>
      <t>年滦州市政府债务情况表</t>
    </r>
  </si>
  <si>
    <r>
      <t xml:space="preserve">§3-1 </t>
    </r>
    <r>
      <rPr>
        <sz val="16"/>
        <color indexed="8"/>
        <rFont val="宋体"/>
        <family val="0"/>
      </rPr>
      <t>政府债务限额及余额预算情况表</t>
    </r>
  </si>
  <si>
    <t>§3-2 地方政府一般债务余额情况表</t>
  </si>
  <si>
    <r>
      <t xml:space="preserve">§3-3 </t>
    </r>
    <r>
      <rPr>
        <sz val="16"/>
        <color indexed="8"/>
        <rFont val="宋体"/>
        <family val="0"/>
      </rPr>
      <t>地方政府专项债务余额情况表</t>
    </r>
  </si>
  <si>
    <r>
      <t xml:space="preserve">§3-4 </t>
    </r>
    <r>
      <rPr>
        <sz val="16"/>
        <color indexed="8"/>
        <rFont val="宋体"/>
        <family val="0"/>
      </rPr>
      <t>地方政府债券发行及还本付息情况表</t>
    </r>
  </si>
  <si>
    <r>
      <t xml:space="preserve">§3-5 </t>
    </r>
    <r>
      <rPr>
        <sz val="16"/>
        <color indexed="8"/>
        <rFont val="宋体"/>
        <family val="0"/>
      </rPr>
      <t>地方政府债务限额提前下达情况表</t>
    </r>
  </si>
  <si>
    <r>
      <t xml:space="preserve">§3-6 </t>
    </r>
    <r>
      <rPr>
        <sz val="16"/>
        <color indexed="8"/>
        <rFont val="宋体"/>
        <family val="0"/>
      </rPr>
      <t>新增地方政府债券资金安排表</t>
    </r>
  </si>
  <si>
    <r>
      <t xml:space="preserve">§3-7 </t>
    </r>
    <r>
      <rPr>
        <sz val="16"/>
        <color indexed="8"/>
        <rFont val="宋体"/>
        <family val="0"/>
      </rPr>
      <t>再融资债券分月发行安排表</t>
    </r>
  </si>
  <si>
    <t>附表1-1</t>
  </si>
  <si>
    <t>一般公共预算收入表</t>
  </si>
  <si>
    <t>单位：万元</t>
  </si>
  <si>
    <t>项    目</t>
  </si>
  <si>
    <t>预算数</t>
  </si>
  <si>
    <t>收入合计</t>
  </si>
  <si>
    <t>一、税收收入</t>
  </si>
  <si>
    <r>
      <rPr>
        <sz val="11"/>
        <color indexed="63"/>
        <rFont val="宋体"/>
        <family val="0"/>
      </rPr>
      <t xml:space="preserve">    </t>
    </r>
    <r>
      <rPr>
        <sz val="11"/>
        <color indexed="63"/>
        <rFont val="宋体"/>
        <family val="0"/>
      </rPr>
      <t>增值税</t>
    </r>
  </si>
  <si>
    <t xml:space="preserve">    企业所得税</t>
  </si>
  <si>
    <r>
      <rPr>
        <sz val="11"/>
        <color indexed="63"/>
        <rFont val="宋体"/>
        <family val="0"/>
      </rPr>
      <t xml:space="preserve">    </t>
    </r>
    <r>
      <rPr>
        <sz val="11"/>
        <color indexed="63"/>
        <rFont val="宋体"/>
        <family val="0"/>
      </rPr>
      <t>企业所得税退税</t>
    </r>
  </si>
  <si>
    <r>
      <rPr>
        <sz val="11"/>
        <color indexed="63"/>
        <rFont val="宋体"/>
        <family val="0"/>
      </rPr>
      <t xml:space="preserve">    </t>
    </r>
    <r>
      <rPr>
        <sz val="11"/>
        <color indexed="63"/>
        <rFont val="宋体"/>
        <family val="0"/>
      </rPr>
      <t>个人所得税</t>
    </r>
  </si>
  <si>
    <t xml:space="preserve">    矿产资源税</t>
  </si>
  <si>
    <t xml:space="preserve">    水资源税</t>
  </si>
  <si>
    <t xml:space="preserve">    环保税</t>
  </si>
  <si>
    <r>
      <rPr>
        <sz val="11"/>
        <color indexed="63"/>
        <rFont val="宋体"/>
        <family val="0"/>
      </rPr>
      <t xml:space="preserve">    </t>
    </r>
    <r>
      <rPr>
        <sz val="11"/>
        <color indexed="63"/>
        <rFont val="宋体"/>
        <family val="0"/>
      </rPr>
      <t>城市维护建设税</t>
    </r>
  </si>
  <si>
    <r>
      <rPr>
        <sz val="11"/>
        <color indexed="63"/>
        <rFont val="宋体"/>
        <family val="0"/>
      </rPr>
      <t xml:space="preserve">    </t>
    </r>
    <r>
      <rPr>
        <sz val="11"/>
        <color indexed="63"/>
        <rFont val="宋体"/>
        <family val="0"/>
      </rPr>
      <t>房产税</t>
    </r>
  </si>
  <si>
    <r>
      <rPr>
        <sz val="11"/>
        <color indexed="63"/>
        <rFont val="宋体"/>
        <family val="0"/>
      </rPr>
      <t xml:space="preserve">    </t>
    </r>
    <r>
      <rPr>
        <sz val="11"/>
        <color indexed="63"/>
        <rFont val="宋体"/>
        <family val="0"/>
      </rPr>
      <t>印花税</t>
    </r>
  </si>
  <si>
    <r>
      <rPr>
        <sz val="11"/>
        <color indexed="63"/>
        <rFont val="宋体"/>
        <family val="0"/>
      </rPr>
      <t xml:space="preserve">    </t>
    </r>
    <r>
      <rPr>
        <sz val="11"/>
        <color indexed="63"/>
        <rFont val="宋体"/>
        <family val="0"/>
      </rPr>
      <t>城镇土地使用税</t>
    </r>
  </si>
  <si>
    <r>
      <rPr>
        <sz val="11"/>
        <color indexed="63"/>
        <rFont val="宋体"/>
        <family val="0"/>
      </rPr>
      <t xml:space="preserve">    </t>
    </r>
    <r>
      <rPr>
        <sz val="11"/>
        <color indexed="63"/>
        <rFont val="宋体"/>
        <family val="0"/>
      </rPr>
      <t>土地增值税</t>
    </r>
  </si>
  <si>
    <r>
      <rPr>
        <sz val="11"/>
        <color indexed="63"/>
        <rFont val="宋体"/>
        <family val="0"/>
      </rPr>
      <t xml:space="preserve">    </t>
    </r>
    <r>
      <rPr>
        <sz val="11"/>
        <color indexed="63"/>
        <rFont val="宋体"/>
        <family val="0"/>
      </rPr>
      <t>车船税</t>
    </r>
  </si>
  <si>
    <r>
      <rPr>
        <sz val="11"/>
        <color indexed="63"/>
        <rFont val="宋体"/>
        <family val="0"/>
      </rPr>
      <t xml:space="preserve">    </t>
    </r>
    <r>
      <rPr>
        <sz val="11"/>
        <color indexed="63"/>
        <rFont val="宋体"/>
        <family val="0"/>
      </rPr>
      <t>耕地占用税</t>
    </r>
  </si>
  <si>
    <r>
      <rPr>
        <sz val="11"/>
        <color indexed="63"/>
        <rFont val="宋体"/>
        <family val="0"/>
      </rPr>
      <t xml:space="preserve">    </t>
    </r>
    <r>
      <rPr>
        <sz val="11"/>
        <color indexed="63"/>
        <rFont val="宋体"/>
        <family val="0"/>
      </rPr>
      <t>契税</t>
    </r>
  </si>
  <si>
    <t>二、非税收入</t>
  </si>
  <si>
    <r>
      <rPr>
        <sz val="11"/>
        <color indexed="63"/>
        <rFont val="宋体"/>
        <family val="0"/>
      </rPr>
      <t xml:space="preserve">    </t>
    </r>
    <r>
      <rPr>
        <sz val="11"/>
        <color indexed="63"/>
        <rFont val="宋体"/>
        <family val="0"/>
      </rPr>
      <t>专项收入</t>
    </r>
  </si>
  <si>
    <r>
      <rPr>
        <sz val="11"/>
        <color indexed="63"/>
        <rFont val="宋体"/>
        <family val="0"/>
      </rPr>
      <t xml:space="preserve">    </t>
    </r>
    <r>
      <rPr>
        <sz val="11"/>
        <color indexed="63"/>
        <rFont val="宋体"/>
        <family val="0"/>
      </rPr>
      <t>行政事业性收费收入</t>
    </r>
  </si>
  <si>
    <r>
      <rPr>
        <sz val="11"/>
        <color indexed="63"/>
        <rFont val="宋体"/>
        <family val="0"/>
      </rPr>
      <t xml:space="preserve">    </t>
    </r>
    <r>
      <rPr>
        <sz val="11"/>
        <color indexed="63"/>
        <rFont val="宋体"/>
        <family val="0"/>
      </rPr>
      <t>罚没收入</t>
    </r>
  </si>
  <si>
    <r>
      <rPr>
        <sz val="11"/>
        <color indexed="63"/>
        <rFont val="宋体"/>
        <family val="0"/>
      </rPr>
      <t xml:space="preserve">    </t>
    </r>
    <r>
      <rPr>
        <sz val="11"/>
        <color indexed="63"/>
        <rFont val="宋体"/>
        <family val="0"/>
      </rPr>
      <t>国有资本经营收入</t>
    </r>
  </si>
  <si>
    <r>
      <rPr>
        <sz val="11"/>
        <color indexed="63"/>
        <rFont val="宋体"/>
        <family val="0"/>
      </rPr>
      <t xml:space="preserve">    </t>
    </r>
    <r>
      <rPr>
        <sz val="11"/>
        <color indexed="63"/>
        <rFont val="宋体"/>
        <family val="0"/>
      </rPr>
      <t>国有资源（资产）有偿使用收入</t>
    </r>
  </si>
  <si>
    <t xml:space="preserve">    政府住房基金收入</t>
  </si>
  <si>
    <r>
      <rPr>
        <sz val="11"/>
        <color indexed="63"/>
        <rFont val="宋体"/>
        <family val="0"/>
      </rPr>
      <t xml:space="preserve">    </t>
    </r>
    <r>
      <rPr>
        <sz val="11"/>
        <color indexed="63"/>
        <rFont val="宋体"/>
        <family val="0"/>
      </rPr>
      <t>其他收入</t>
    </r>
  </si>
  <si>
    <t>备注：县本级一般公共预算财力合计（B61行）=B1+B2+B56+B57+B58+B59+B60；一般公共预算财力总计（B80行）=B61+B62</t>
  </si>
  <si>
    <t xml:space="preserve">     县本级一般公共预算支出合计（D61行）=D1+D2+D56+D57+D58+D59+D60；一般公共预算支出总计（D80行）=D61+D62</t>
  </si>
  <si>
    <r>
      <t>附表</t>
    </r>
    <r>
      <rPr>
        <sz val="11"/>
        <rFont val="Times New Roman"/>
        <family val="1"/>
      </rPr>
      <t>1-2</t>
    </r>
  </si>
  <si>
    <t>一般公共预算支出表</t>
  </si>
  <si>
    <r>
      <rPr>
        <sz val="11"/>
        <rFont val="方正仿宋_GBK"/>
        <family val="0"/>
      </rPr>
      <t>单位：万元</t>
    </r>
  </si>
  <si>
    <t>项目</t>
  </si>
  <si>
    <r>
      <rPr>
        <b/>
        <sz val="11"/>
        <rFont val="方正书宋_GBK"/>
        <family val="0"/>
      </rPr>
      <t>预算数</t>
    </r>
  </si>
  <si>
    <t>一、本级支出</t>
  </si>
  <si>
    <t>一般公共服务</t>
  </si>
  <si>
    <t>国防支出</t>
  </si>
  <si>
    <t>公共安全</t>
  </si>
  <si>
    <t>教育</t>
  </si>
  <si>
    <t>科学技术</t>
  </si>
  <si>
    <t>文化旅游体育与传媒</t>
  </si>
  <si>
    <t>社会保障和就业</t>
  </si>
  <si>
    <t>卫生健康</t>
  </si>
  <si>
    <t>节能环保</t>
  </si>
  <si>
    <t>城乡社区</t>
  </si>
  <si>
    <t>农林水</t>
  </si>
  <si>
    <t>交通运输</t>
  </si>
  <si>
    <t>资源勘探信息等</t>
  </si>
  <si>
    <t>金融</t>
  </si>
  <si>
    <t>自然资源海洋气象等</t>
  </si>
  <si>
    <t>住房保障</t>
  </si>
  <si>
    <t>粮油物资储备</t>
  </si>
  <si>
    <t>灾害防治及应急管理</t>
  </si>
  <si>
    <t>预备费</t>
  </si>
  <si>
    <t>债务还本支出</t>
  </si>
  <si>
    <t>债务付息支出</t>
  </si>
  <si>
    <t>债务发行费用支出</t>
  </si>
  <si>
    <t>二、对下税收返还和转移支付</t>
  </si>
  <si>
    <t>税收返还</t>
  </si>
  <si>
    <t>转移支付</t>
  </si>
  <si>
    <t>一般性转移支付</t>
  </si>
  <si>
    <t>专项转移支付</t>
  </si>
  <si>
    <t>合计</t>
  </si>
  <si>
    <r>
      <t>附表</t>
    </r>
    <r>
      <rPr>
        <sz val="11"/>
        <rFont val="Times New Roman"/>
        <family val="1"/>
      </rPr>
      <t>1-3</t>
    </r>
  </si>
  <si>
    <t>一般公共预算本级支出表</t>
  </si>
  <si>
    <t>序号</t>
  </si>
  <si>
    <t>科目编码</t>
  </si>
  <si>
    <t>科目（单位）名称</t>
  </si>
  <si>
    <t/>
  </si>
  <si>
    <t>总计</t>
  </si>
  <si>
    <t>一般公共服务支出</t>
  </si>
  <si>
    <t>人大事务</t>
  </si>
  <si>
    <t>行政运行</t>
  </si>
  <si>
    <t>一般行政管理事务</t>
  </si>
  <si>
    <t>人大会议</t>
  </si>
  <si>
    <t>人大监督</t>
  </si>
  <si>
    <t>人大代表履职能力提升</t>
  </si>
  <si>
    <t>代表工作</t>
  </si>
  <si>
    <t>事业运行</t>
  </si>
  <si>
    <t>其他人大事务支出</t>
  </si>
  <si>
    <t>政协事务</t>
  </si>
  <si>
    <t>政协会议</t>
  </si>
  <si>
    <t>委员视察</t>
  </si>
  <si>
    <t>参政议政</t>
  </si>
  <si>
    <t>其他政协事务支出</t>
  </si>
  <si>
    <t>政府办公厅（室）及相关机构事务</t>
  </si>
  <si>
    <t>专项业务及机关事务管理</t>
  </si>
  <si>
    <t>政务公开审批</t>
  </si>
  <si>
    <t>信访事务</t>
  </si>
  <si>
    <t>其他政府办公厅（室）及相关机构事务支出</t>
  </si>
  <si>
    <t>发展与改革事务</t>
  </si>
  <si>
    <t>其他发展与改革事务支出</t>
  </si>
  <si>
    <t>统计信息事务</t>
  </si>
  <si>
    <t>专项统计业务</t>
  </si>
  <si>
    <t>专项普查活动</t>
  </si>
  <si>
    <t>统计抽样调查</t>
  </si>
  <si>
    <t>财政事务</t>
  </si>
  <si>
    <t>财政监察</t>
  </si>
  <si>
    <t>信息化建设</t>
  </si>
  <si>
    <t>财政委托业务支出</t>
  </si>
  <si>
    <t>其他财政事务支出</t>
  </si>
  <si>
    <t>税收事务</t>
  </si>
  <si>
    <t>税收业务</t>
  </si>
  <si>
    <t>审计事务</t>
  </si>
  <si>
    <t>审计业务</t>
  </si>
  <si>
    <t>海关事务</t>
  </si>
  <si>
    <t>纪检监察事务</t>
  </si>
  <si>
    <t>派驻派出机构</t>
  </si>
  <si>
    <t>商贸事务</t>
  </si>
  <si>
    <t>招商引资</t>
  </si>
  <si>
    <t>其他商贸事务支出</t>
  </si>
  <si>
    <t>民族事务</t>
  </si>
  <si>
    <t>民族工作专项</t>
  </si>
  <si>
    <t>档案事务</t>
  </si>
  <si>
    <t>档案馆</t>
  </si>
  <si>
    <t>其他档案事务支出</t>
  </si>
  <si>
    <t>民主党派及工商联事务</t>
  </si>
  <si>
    <t>群众团体事务</t>
  </si>
  <si>
    <t>其他群众团体事务支出</t>
  </si>
  <si>
    <t>党委办公厅（室）及相关机构事务</t>
  </si>
  <si>
    <t>组织事务</t>
  </si>
  <si>
    <t>宣传事务</t>
  </si>
  <si>
    <t>机关服务</t>
  </si>
  <si>
    <t>宣传管理</t>
  </si>
  <si>
    <t>其他宣传事务支出</t>
  </si>
  <si>
    <t>统战事务</t>
  </si>
  <si>
    <t>宗教事务</t>
  </si>
  <si>
    <t>华侨事务</t>
  </si>
  <si>
    <t>其他共产党事务</t>
  </si>
  <si>
    <t>网信事务</t>
  </si>
  <si>
    <t>市场监督管理事务</t>
  </si>
  <si>
    <t>市场主体管理</t>
  </si>
  <si>
    <t>质量安全监管</t>
  </si>
  <si>
    <t>食品安全监管</t>
  </si>
  <si>
    <t>其他市场监督管理事务</t>
  </si>
  <si>
    <t>其他一般公共服务支出</t>
  </si>
  <si>
    <t>国防</t>
  </si>
  <si>
    <t>国防动员</t>
  </si>
  <si>
    <t>人民防空</t>
  </si>
  <si>
    <t xml:space="preserve">公共安全 </t>
  </si>
  <si>
    <t>武装警察部队</t>
  </si>
  <si>
    <t>其他武装警察部队</t>
  </si>
  <si>
    <t>公安</t>
  </si>
  <si>
    <t>执法办案</t>
  </si>
  <si>
    <t>其他公安支出</t>
  </si>
  <si>
    <t>检察</t>
  </si>
  <si>
    <t>法院</t>
  </si>
  <si>
    <t>司法</t>
  </si>
  <si>
    <t>教育管理事务</t>
  </si>
  <si>
    <t>其他教育管理事务</t>
  </si>
  <si>
    <t>普通教育</t>
  </si>
  <si>
    <t>学前教育</t>
  </si>
  <si>
    <t>小学教育</t>
  </si>
  <si>
    <t>初中教育</t>
  </si>
  <si>
    <t>高中教育</t>
  </si>
  <si>
    <t>其他普通教育</t>
  </si>
  <si>
    <t>职业教育</t>
  </si>
  <si>
    <t>中等职业教育</t>
  </si>
  <si>
    <t>其他职业教育</t>
  </si>
  <si>
    <t>成人教育</t>
  </si>
  <si>
    <t>其他成人教育支出</t>
  </si>
  <si>
    <t>广播电视教育</t>
  </si>
  <si>
    <t>广播电视学校</t>
  </si>
  <si>
    <t>特殊教育</t>
  </si>
  <si>
    <t>特殊学校教育</t>
  </si>
  <si>
    <t>进修及培训</t>
  </si>
  <si>
    <t>教师进修</t>
  </si>
  <si>
    <t>干部教育</t>
  </si>
  <si>
    <t>培训支出</t>
  </si>
  <si>
    <t>其他进修及培训</t>
  </si>
  <si>
    <t>教育费附加安排的支出</t>
  </si>
  <si>
    <t>其他教育费附加安排的支出</t>
  </si>
  <si>
    <t>科学技术管理事务</t>
  </si>
  <si>
    <t>其他科学技术管理事务</t>
  </si>
  <si>
    <t>技术研究与开发</t>
  </si>
  <si>
    <t>科技成果转化与扩散</t>
  </si>
  <si>
    <t>科技条件与服务</t>
  </si>
  <si>
    <t>技术创新服务体系</t>
  </si>
  <si>
    <t>其他科技条件与服务支出</t>
  </si>
  <si>
    <t>科学技术普及</t>
  </si>
  <si>
    <t>机构运行</t>
  </si>
  <si>
    <t>科普活动</t>
  </si>
  <si>
    <t>其他科学技术普及</t>
  </si>
  <si>
    <t>文化和旅游</t>
  </si>
  <si>
    <t>图书馆</t>
  </si>
  <si>
    <t>文化活动</t>
  </si>
  <si>
    <t>文化和旅游交流与合作</t>
  </si>
  <si>
    <t>文化创作与保护</t>
  </si>
  <si>
    <t>文化和旅游管理事务</t>
  </si>
  <si>
    <t>其他文化和旅游支出</t>
  </si>
  <si>
    <t>文物</t>
  </si>
  <si>
    <t>文物保护</t>
  </si>
  <si>
    <t>博物馆</t>
  </si>
  <si>
    <t>其他文物支出</t>
  </si>
  <si>
    <t>体育</t>
  </si>
  <si>
    <t>体育竞赛</t>
  </si>
  <si>
    <t>新闻出版电影</t>
  </si>
  <si>
    <t>新闻通讯</t>
  </si>
  <si>
    <t>出版发行</t>
  </si>
  <si>
    <t>电影</t>
  </si>
  <si>
    <t>广播电视</t>
  </si>
  <si>
    <t>广播电视事务</t>
  </si>
  <si>
    <t>其他文化旅游体育与传媒</t>
  </si>
  <si>
    <t>文化产业发展专项</t>
  </si>
  <si>
    <t>人力资源和社会保障管理事务</t>
  </si>
  <si>
    <t>社会保险经办机构</t>
  </si>
  <si>
    <t>公共就业服务和职业技能鉴定机构</t>
  </si>
  <si>
    <t>其他人力资源和社会保障管理事务</t>
  </si>
  <si>
    <t>民政管理事务</t>
  </si>
  <si>
    <t>行政区划和地名管理</t>
  </si>
  <si>
    <t>基层政权建设和社区治理</t>
  </si>
  <si>
    <t>其他民政管理事务</t>
  </si>
  <si>
    <t>行政事业单位养老</t>
  </si>
  <si>
    <t>机关事业单位基本养老保险缴费</t>
  </si>
  <si>
    <t>机关事业单位职业年金缴费</t>
  </si>
  <si>
    <t>对机关事业单位基本养老保险基金的补助</t>
  </si>
  <si>
    <t>其他行政事业单位养老</t>
  </si>
  <si>
    <t>就业补助</t>
  </si>
  <si>
    <t>其他就业补助</t>
  </si>
  <si>
    <t>抚恤</t>
  </si>
  <si>
    <t>死亡抚恤</t>
  </si>
  <si>
    <t>伤残抚恤</t>
  </si>
  <si>
    <t>在乡复员、退伍军人生活补助</t>
  </si>
  <si>
    <t>义务兵优待</t>
  </si>
  <si>
    <t>农村籍退役士兵老年生活补助</t>
  </si>
  <si>
    <t>光荣院</t>
  </si>
  <si>
    <t>烈士纪念设施管理维护</t>
  </si>
  <si>
    <t>其他优抚支出</t>
  </si>
  <si>
    <t>退役安置</t>
  </si>
  <si>
    <t>退役士兵安置</t>
  </si>
  <si>
    <t>军队移交政府的离退休人员安置</t>
  </si>
  <si>
    <t>军队移交政府离退休干部管理机构</t>
  </si>
  <si>
    <t>退役士兵管理教育</t>
  </si>
  <si>
    <t>其他退役安置支出</t>
  </si>
  <si>
    <t>社会福利</t>
  </si>
  <si>
    <t>儿童福利</t>
  </si>
  <si>
    <t>老年福利</t>
  </si>
  <si>
    <t>殡葬</t>
  </si>
  <si>
    <t>社会福利事业单位</t>
  </si>
  <si>
    <t>养老服务</t>
  </si>
  <si>
    <t>残疾人事业</t>
  </si>
  <si>
    <t>残疾人康复</t>
  </si>
  <si>
    <t>残疾人就业和扶贫</t>
  </si>
  <si>
    <t>残疾人生活和护理补贴</t>
  </si>
  <si>
    <t>其他残疾人事业支出</t>
  </si>
  <si>
    <t>红十字事业</t>
  </si>
  <si>
    <t>最低生活保障</t>
  </si>
  <si>
    <t>城市最低生活保障金</t>
  </si>
  <si>
    <t>农村最低生活保障金</t>
  </si>
  <si>
    <t>临时救助</t>
  </si>
  <si>
    <t>流浪乞讨人员救助</t>
  </si>
  <si>
    <t>特困人员救助供养</t>
  </si>
  <si>
    <t>城市特困人员救助供养</t>
  </si>
  <si>
    <t>农村特困人员救助供养</t>
  </si>
  <si>
    <t>其他生活救助</t>
  </si>
  <si>
    <t>其他城市生活救助</t>
  </si>
  <si>
    <t>其他农村生活救助</t>
  </si>
  <si>
    <t>财政对基本养老保险基金的补助</t>
  </si>
  <si>
    <t>财政对城乡居民基本养老保险基金的补助</t>
  </si>
  <si>
    <t>财政对其他社会保险基金的补助</t>
  </si>
  <si>
    <t>财政对工伤保险基金的补助</t>
  </si>
  <si>
    <t>其他财政对社会保险基金的补助</t>
  </si>
  <si>
    <t>退役军人管理事务</t>
  </si>
  <si>
    <t>拥军优属</t>
  </si>
  <si>
    <t>其他退役军人事务管理支出</t>
  </si>
  <si>
    <t>财政代缴社会保险费支出</t>
  </si>
  <si>
    <t>财政代缴城乡居民基本养老保险费支出</t>
  </si>
  <si>
    <t>其他社会保障和就业</t>
  </si>
  <si>
    <t>卫生健康管理事务</t>
  </si>
  <si>
    <t>其他卫生健康管理事务</t>
  </si>
  <si>
    <t>公立医院</t>
  </si>
  <si>
    <t>综合医院</t>
  </si>
  <si>
    <t>中医（民族）医院</t>
  </si>
  <si>
    <t>妇幼保健医院</t>
  </si>
  <si>
    <t>其他公立医院</t>
  </si>
  <si>
    <t>基层医疗卫生机构</t>
  </si>
  <si>
    <t>乡镇卫生院</t>
  </si>
  <si>
    <t>其他基层医疗卫生机构</t>
  </si>
  <si>
    <t>公共卫生</t>
  </si>
  <si>
    <t>疾病预防控制机构</t>
  </si>
  <si>
    <t>卫生监督机构</t>
  </si>
  <si>
    <t>妇幼保健机构</t>
  </si>
  <si>
    <t>基本公共卫生服务</t>
  </si>
  <si>
    <t>重大公共卫生服务</t>
  </si>
  <si>
    <t>突发公共卫生事件应急处理</t>
  </si>
  <si>
    <t>其他公共卫生</t>
  </si>
  <si>
    <t>计划生育事务</t>
  </si>
  <si>
    <t>计划生育机构</t>
  </si>
  <si>
    <t>计划生育服务</t>
  </si>
  <si>
    <t>其他计划生育事务支出</t>
  </si>
  <si>
    <t>行政事业单位医疗</t>
  </si>
  <si>
    <t>行政单位医疗</t>
  </si>
  <si>
    <t>事业单位医疗</t>
  </si>
  <si>
    <t>公务员医疗补助</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</si>
  <si>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</si>
  <si>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</si>
  <si>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</si>
  <si>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</si>
  <si>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</si>
  <si>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</si>
  <si>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优抚对象医疗</t>
  </si>
  <si>
    <t>优抚对象医疗补助</t>
  </si>
  <si>
    <t>医疗保障管理事务</t>
  </si>
  <si>
    <t>其他医疗保障管理事务支出</t>
  </si>
  <si>
    <t>环境保护管理事务</t>
  </si>
  <si>
    <t>其他环境保护管理事务</t>
  </si>
  <si>
    <t>环境监测与监察</t>
  </si>
  <si>
    <t>其他环境监测与监察支出</t>
  </si>
  <si>
    <t>污染防治</t>
  </si>
  <si>
    <t>大气</t>
  </si>
  <si>
    <t>水体</t>
  </si>
  <si>
    <t>其他污染防治支出</t>
  </si>
  <si>
    <t>城乡社区管理事务</t>
  </si>
  <si>
    <t>城管执法</t>
  </si>
  <si>
    <t>住宅建设与房地产市场监管</t>
  </si>
  <si>
    <t>其他城乡社区管理事务</t>
  </si>
  <si>
    <t>城乡社区规划与管理</t>
  </si>
  <si>
    <t>城乡社区公共设施</t>
  </si>
  <si>
    <t>小城镇基础设施建设</t>
  </si>
  <si>
    <t>其他城乡社区公共设施</t>
  </si>
  <si>
    <t>城乡社区环境卫生</t>
  </si>
  <si>
    <t>其他城乡社区支出</t>
  </si>
  <si>
    <t>农业农村</t>
  </si>
  <si>
    <t>科技转化与推广服务</t>
  </si>
  <si>
    <t>病虫害控制</t>
  </si>
  <si>
    <t>农产品质量安全</t>
  </si>
  <si>
    <t>执法监管</t>
  </si>
  <si>
    <t>农产品加工与促销</t>
  </si>
  <si>
    <t>农业生产发展</t>
  </si>
  <si>
    <t>农村社会事业</t>
  </si>
  <si>
    <t>农业资源保护修复与利用</t>
  </si>
  <si>
    <t>渔业发展</t>
  </si>
  <si>
    <t>对高校毕业生到基层任职补助</t>
  </si>
  <si>
    <t>农田建设</t>
  </si>
  <si>
    <t>其他农业农村</t>
  </si>
  <si>
    <t>林业和草原</t>
  </si>
  <si>
    <t>事业机构</t>
  </si>
  <si>
    <t>森林资源培育</t>
  </si>
  <si>
    <t>森林资源管理</t>
  </si>
  <si>
    <t>动植物保护</t>
  </si>
  <si>
    <t>执法与监督</t>
  </si>
  <si>
    <t>林业草原防灾减灾</t>
  </si>
  <si>
    <t>水利</t>
  </si>
  <si>
    <t>水利行业业务管理</t>
  </si>
  <si>
    <t>水利工程建设</t>
  </si>
  <si>
    <t>水利工程运行与维护</t>
  </si>
  <si>
    <t>水利前期工作</t>
  </si>
  <si>
    <t>水资源节约管理与保护</t>
  </si>
  <si>
    <t>水质监测</t>
  </si>
  <si>
    <t>防汛</t>
  </si>
  <si>
    <t>农村水利</t>
  </si>
  <si>
    <t>江河湖库水系综合整治</t>
  </si>
  <si>
    <t>水利建设征地及移民</t>
  </si>
  <si>
    <t>农村人畜饮水</t>
  </si>
  <si>
    <t>其他水利</t>
  </si>
  <si>
    <t>扶贫</t>
  </si>
  <si>
    <t>扶贫贷款奖补和贴息</t>
  </si>
  <si>
    <t>其他扶贫</t>
  </si>
  <si>
    <t>农村综合改革</t>
  </si>
  <si>
    <t>对村级公益事业建设的补助</t>
  </si>
  <si>
    <t>对村民委员会和村党支部的补助</t>
  </si>
  <si>
    <t>其他农业综合改革支出</t>
  </si>
  <si>
    <t>普惠金融发展支出</t>
  </si>
  <si>
    <t>支持农村金融机构</t>
  </si>
  <si>
    <t>农业保险保费补贴</t>
  </si>
  <si>
    <t>创业担保贷款贴息</t>
  </si>
  <si>
    <t>其他农林水支出</t>
  </si>
  <si>
    <t>公路水路运输</t>
  </si>
  <si>
    <t>公路建设</t>
  </si>
  <si>
    <t>公路养护</t>
  </si>
  <si>
    <t>交通运输信息化建设</t>
  </si>
  <si>
    <t>公路运输管理</t>
  </si>
  <si>
    <t>其他公路水路运输</t>
  </si>
  <si>
    <t>成品油价格改革对交通运输的补贴</t>
  </si>
  <si>
    <t>对城市公交的补贴</t>
  </si>
  <si>
    <t>资源勘探工业信息等</t>
  </si>
  <si>
    <t>工业和信息产业监管</t>
  </si>
  <si>
    <t>其他工业和信息产业监管</t>
  </si>
  <si>
    <t>国有资产监管</t>
  </si>
  <si>
    <t>其他国有资产监管支出</t>
  </si>
  <si>
    <t>支持中小企业发展和管理支出</t>
  </si>
  <si>
    <t>中小企业发展专项</t>
  </si>
  <si>
    <t>自然资源事务</t>
  </si>
  <si>
    <t>自然资源规划及管理</t>
  </si>
  <si>
    <t>自然资源利用与保护</t>
  </si>
  <si>
    <t>地质勘查与矿产资源管理</t>
  </si>
  <si>
    <t>基础测绘与地理信息监管</t>
  </si>
  <si>
    <t>气象事务</t>
  </si>
  <si>
    <t>气象服务</t>
  </si>
  <si>
    <t>保障性安居工程</t>
  </si>
  <si>
    <t>廉租住房</t>
  </si>
  <si>
    <t>农村危房改造</t>
  </si>
  <si>
    <t>公共租赁住房</t>
  </si>
  <si>
    <t>其他保障性安居工程</t>
  </si>
  <si>
    <t>住房改革</t>
  </si>
  <si>
    <t>住房公积金</t>
  </si>
  <si>
    <t>粮油事务</t>
  </si>
  <si>
    <t>粮食财务挂账利息补贴</t>
  </si>
  <si>
    <t>其他粮油事务</t>
  </si>
  <si>
    <t>粮油储备</t>
  </si>
  <si>
    <t>储备粮油补贴</t>
  </si>
  <si>
    <t>储备粮（油）库建设</t>
  </si>
  <si>
    <t>应急管理事务</t>
  </si>
  <si>
    <t>安全监管</t>
  </si>
  <si>
    <t>应急救援</t>
  </si>
  <si>
    <t>应急管理</t>
  </si>
  <si>
    <t>消防事务</t>
  </si>
  <si>
    <t>消防应急救援</t>
  </si>
  <si>
    <t>森林消防事务</t>
  </si>
  <si>
    <t>森林消防应急救援</t>
  </si>
  <si>
    <t>地震事务</t>
  </si>
  <si>
    <t>地震监测</t>
  </si>
  <si>
    <t>其他自然灾害救灾及恢复重建支出</t>
  </si>
  <si>
    <t>债务还本</t>
  </si>
  <si>
    <t>地方政府一般债务还本</t>
  </si>
  <si>
    <t>债务付息</t>
  </si>
  <si>
    <t>地方政府一般债务付息</t>
  </si>
  <si>
    <t>地方政府一般债券付息</t>
  </si>
  <si>
    <t>债务发行费用</t>
  </si>
  <si>
    <t>地方政府一般债券发行费用</t>
  </si>
  <si>
    <r>
      <t>附表</t>
    </r>
    <r>
      <rPr>
        <sz val="11"/>
        <rFont val="Times New Roman"/>
        <family val="1"/>
      </rPr>
      <t>1-4</t>
    </r>
  </si>
  <si>
    <t>一般公共预算本级基本支出表</t>
  </si>
  <si>
    <t>政府预算支出经济分类科目编码（类款）</t>
  </si>
  <si>
    <r>
      <rPr>
        <b/>
        <sz val="11"/>
        <rFont val="方正书宋_GBK"/>
        <family val="0"/>
      </rPr>
      <t>科目名称</t>
    </r>
  </si>
  <si>
    <t>501</t>
  </si>
  <si>
    <t>机关工资福利支出</t>
  </si>
  <si>
    <t>50101</t>
  </si>
  <si>
    <t>工资奖金津补贴</t>
  </si>
  <si>
    <t>50102</t>
  </si>
  <si>
    <t>社会保险缴费</t>
  </si>
  <si>
    <t>50103</t>
  </si>
  <si>
    <t>50199</t>
  </si>
  <si>
    <t>其他工资福利支出</t>
  </si>
  <si>
    <t>502</t>
  </si>
  <si>
    <t>机关商品和服务支出</t>
  </si>
  <si>
    <t>50201</t>
  </si>
  <si>
    <t>办公经费</t>
  </si>
  <si>
    <t>50202</t>
  </si>
  <si>
    <t>会议费</t>
  </si>
  <si>
    <t>50203</t>
  </si>
  <si>
    <t>培训费</t>
  </si>
  <si>
    <t>50204</t>
  </si>
  <si>
    <t>专用材料购置费</t>
  </si>
  <si>
    <t>50205</t>
  </si>
  <si>
    <t>委托业务费</t>
  </si>
  <si>
    <t>50206</t>
  </si>
  <si>
    <t>公务接待费</t>
  </si>
  <si>
    <t>50207</t>
  </si>
  <si>
    <t>因公出国（境）费</t>
  </si>
  <si>
    <t>50208</t>
  </si>
  <si>
    <t>公务用车运行维护费</t>
  </si>
  <si>
    <t>50209</t>
  </si>
  <si>
    <t>维修（护）费</t>
  </si>
  <si>
    <t>50299</t>
  </si>
  <si>
    <t>其他商品和服务支出</t>
  </si>
  <si>
    <t>503</t>
  </si>
  <si>
    <t>机关资本性支出（一）</t>
  </si>
  <si>
    <t>50306</t>
  </si>
  <si>
    <t>设备购置</t>
  </si>
  <si>
    <t>505</t>
  </si>
  <si>
    <t>对事业单位经常性补贴</t>
  </si>
  <si>
    <t>50501</t>
  </si>
  <si>
    <t>工资福利支出</t>
  </si>
  <si>
    <t>50502</t>
  </si>
  <si>
    <t>商品和服务支出</t>
  </si>
  <si>
    <t>506</t>
  </si>
  <si>
    <t>对事业单位资本性补助</t>
  </si>
  <si>
    <t>50601</t>
  </si>
  <si>
    <t>资本性支出（一）</t>
  </si>
  <si>
    <t>509</t>
  </si>
  <si>
    <t>对个人和家庭的补助</t>
  </si>
  <si>
    <t>50901</t>
  </si>
  <si>
    <t>社会福利和救助</t>
  </si>
  <si>
    <t>50905</t>
  </si>
  <si>
    <t>离退休费</t>
  </si>
  <si>
    <r>
      <t>附表</t>
    </r>
    <r>
      <rPr>
        <sz val="11"/>
        <rFont val="Times New Roman"/>
        <family val="1"/>
      </rPr>
      <t>1-5</t>
    </r>
  </si>
  <si>
    <t>一般公共预算税收返还、一般性和专项转移支付分地区
安排情况表</t>
  </si>
  <si>
    <r>
      <rPr>
        <sz val="10.5"/>
        <rFont val="方正仿宋_GBK"/>
        <family val="0"/>
      </rPr>
      <t>单位：万元</t>
    </r>
  </si>
  <si>
    <t>地区名称</t>
  </si>
  <si>
    <r>
      <rPr>
        <b/>
        <sz val="11"/>
        <rFont val="方正书宋_GBK"/>
        <family val="0"/>
      </rPr>
      <t>税收返还</t>
    </r>
  </si>
  <si>
    <r>
      <rPr>
        <b/>
        <sz val="11"/>
        <rFont val="方正书宋_GBK"/>
        <family val="0"/>
      </rPr>
      <t>一般性转移支付</t>
    </r>
  </si>
  <si>
    <r>
      <rPr>
        <b/>
        <sz val="9"/>
        <rFont val="方正书宋_GBK"/>
        <family val="0"/>
      </rPr>
      <t>科目编码</t>
    </r>
  </si>
  <si>
    <r>
      <rPr>
        <b/>
        <sz val="9"/>
        <rFont val="方正书宋_GBK"/>
        <family val="0"/>
      </rPr>
      <t>科目（单位）名称</t>
    </r>
  </si>
  <si>
    <r>
      <rPr>
        <b/>
        <sz val="9"/>
        <rFont val="方正书宋_GBK"/>
        <family val="0"/>
      </rPr>
      <t>合计</t>
    </r>
  </si>
  <si>
    <t>滦州市</t>
  </si>
  <si>
    <t>60000</t>
  </si>
  <si>
    <t>201</t>
  </si>
  <si>
    <r>
      <rPr>
        <sz val="9"/>
        <rFont val="方正仿宋_GBK"/>
        <family val="0"/>
      </rPr>
      <t>一般公共服务支出类合计</t>
    </r>
  </si>
  <si>
    <r>
      <rPr>
        <b/>
        <sz val="11"/>
        <rFont val="方正仿宋_GBK"/>
        <family val="0"/>
      </rPr>
      <t>合计</t>
    </r>
  </si>
  <si>
    <t>232</t>
  </si>
  <si>
    <r>
      <rPr>
        <sz val="9"/>
        <rFont val="宋体"/>
        <family val="0"/>
      </rPr>
      <t>债务付息支出类合计</t>
    </r>
  </si>
  <si>
    <t>23203</t>
  </si>
  <si>
    <r>
      <rPr>
        <sz val="9"/>
        <rFont val="Times New Roman"/>
        <family val="1"/>
      </rPr>
      <t xml:space="preserve"> </t>
    </r>
    <r>
      <rPr>
        <sz val="9"/>
        <rFont val="宋体"/>
        <family val="0"/>
      </rPr>
      <t>地方政府一般债务付息支出款合计</t>
    </r>
  </si>
  <si>
    <t>2320301</t>
  </si>
  <si>
    <r>
      <rPr>
        <sz val="9"/>
        <rFont val="Times New Roman"/>
        <family val="1"/>
      </rPr>
      <t xml:space="preserve">  </t>
    </r>
    <r>
      <rPr>
        <sz val="9"/>
        <rFont val="宋体"/>
        <family val="0"/>
      </rPr>
      <t>地方政府一般债券付息支出项合计</t>
    </r>
  </si>
  <si>
    <t>附表1-6</t>
  </si>
  <si>
    <t>2023年一般公共预算专项转移支付及债券资金情况表</t>
  </si>
  <si>
    <t>项目名称</t>
  </si>
  <si>
    <t>金额</t>
  </si>
  <si>
    <t>冀财行[2022]100号关于提前下达2023年省级少数民族地区补助费的通知</t>
  </si>
  <si>
    <t>冀财政法[2022]55号关于提前下达2023年中央政法纪检监察转移支付资金的通知-交警</t>
  </si>
  <si>
    <t>冀财政法[2022]56号关于提前下达2023年基层公检法司转移支付资金的通知-公安</t>
  </si>
  <si>
    <t>冀财政法[2022]55号关于提前下达2023年中央政法纪检监察转移支付资金的通知-公安</t>
  </si>
  <si>
    <t>冀财社[2022]176号 关于提前下达2023年省级财政养老体系建设经费预算的通知</t>
  </si>
  <si>
    <t>冀财社[2022]175号 关于提前下达2023年省级财政困难群众基本生活补助资金预算的通知</t>
  </si>
  <si>
    <t>冀财社[2022]187号 关于提前下达2023年中央财政困难群众救助补助资金预算的通知（城镇特困）</t>
  </si>
  <si>
    <t>冀财政法[2022]55号关于提前下达2023年中央政法纪检监察转移支付资金的通知-司法</t>
  </si>
  <si>
    <t>冀财金[2022]51号河北省财政厅关于提前下达中央2023年普惠金融发展专项资金预算的通知</t>
  </si>
  <si>
    <t>冀财金[2022]55号河北省财政厅关于提前下达2023年省级普惠金融发展专项资金预算的通知</t>
  </si>
  <si>
    <t>冀财社[2022]151号关于提前下达2023年中央财政机关事业单位养老保险制度改革补助经费的通知</t>
  </si>
  <si>
    <t>冀财社[2022]170号号关于提前下达2023年省级城乡居民养老基本养老保险补助资金预算的通知</t>
  </si>
  <si>
    <t>冀财社[2022]162号 河北省财政厅 河北省人力资源和社会保障厅关于提前下达2023年省级就业补助资金预算指标的通知</t>
  </si>
  <si>
    <t>冀财社[2022]150号《财政部 人力资源社会保障部关于提前下达2023年中央就业补助资金预算指标的通知》</t>
  </si>
  <si>
    <t>冀财农[2022]138号关于提前下达2023年中央农业生产发展资金预算指标的通知</t>
  </si>
  <si>
    <t>冀财农[2022]149号关于提前下达2023年新型农业经营主体示范带动项目补助资金的通知</t>
  </si>
  <si>
    <t>冀财农[2022]172号河北省财政厅关于提前下达2023年省级农业生产发展资金的通知</t>
  </si>
  <si>
    <t>冀财农[2022]170号河北省财政厅关于提前下达2023年省级乡村振兴[农村人居环境整治]专项资金的通知</t>
  </si>
  <si>
    <t>冀财农[2022]159号河北省财政厅关于提前下达2023年省级农产品质量安全及疫病防治资金的通知[疫病防治]</t>
  </si>
  <si>
    <t>冀财农[2022]155号河北省财政厅关于提前下达2023年省级财政衔接推进乡村振兴补助资金预算的通知</t>
  </si>
  <si>
    <t>冀财农[2022]150号关于提前下达2023年省级农业科技成果转化及推广专项资金预算的通知</t>
  </si>
  <si>
    <t>冀财农[2022]145号河北省财政厅关于提前下达2023年中央土地指标跨省域调剂收入安排的支出预算的通知</t>
  </si>
  <si>
    <t>冀财农[2022]143号关于提前下达2023年中央农业资源及生态保护补助资金预算的通知</t>
  </si>
  <si>
    <t>冀财农[2022]140号关于提前下达2023年中央动物防疫补助经费预算指标的通知</t>
  </si>
  <si>
    <t>冀财农[2022]142号关于提前下达2023年农业生产发展资金[用于耕地地力保护]的通知</t>
  </si>
  <si>
    <t>冀财农（2022）173号关于提前下达2023年省级水利发展资金预算的通</t>
  </si>
  <si>
    <t>冀财农[2022]141号关于提前下达2023年中央水利发展资金预算的通知</t>
  </si>
  <si>
    <t>冀财农[2022]173号关于提前下达2023年省级水利发展资金预算的通知</t>
  </si>
  <si>
    <t>冀财农[2022]152号关于提前下达省级地下水超采综合治理专项资金的通知</t>
  </si>
  <si>
    <t>冀财农（2022）141号关于提前下达2023年中央水利发展资金预算的通知（农村饮水工程维修养护工程）</t>
  </si>
  <si>
    <t>冀财农（2022）173号关于提前下达2023年省级水利发展资金预算的通知（农村饮水工程维修养护工程）</t>
  </si>
  <si>
    <t>冀财建[2022]216号关于提前下达2023年中央大气污染防治资金[用于农村地区气代煤电代煤运行补助]预算的通知</t>
  </si>
  <si>
    <t>冀财资环[2022]89号河北省财政厅关于提前下达2023年中央大气污染防治资金[用于农村地区清洁取暖任务运行补助]预算的通知</t>
  </si>
  <si>
    <t>冀财建[2022]246号河北省财政厅关于提前下达2023年中央车辆购置税收入补助地方资金预算[第一批]的通知（中央-车辆购置税收入补助地方121万元）</t>
  </si>
  <si>
    <t>冀财建[2022]266号河北省财政厅关于提前下达2023年普通国省干线公路建设养护发展专项资金的通知（普通国省干线公路建设养护发展专项资金80万元）</t>
  </si>
  <si>
    <t>冀财建[2022]267号河北省财政厅关于提前下达2023年农村公路建设养护发展专项资金的通知（农村公路建设养护发展专项资金1163万元）</t>
  </si>
  <si>
    <t>冀财教[2022]165号关于提前下达2023年支持市县科技创新和科学普及专项资金</t>
  </si>
  <si>
    <t>冀财教[2022]151号 河北省财政厅关于提前下达2023年中央补助地方公共服务体系建设专项资金预算的通知</t>
  </si>
  <si>
    <t>冀财教[2022]151号文-河北省财政厅提前下达2023年中央补助地方公共文化服务体系建设专项资金</t>
  </si>
  <si>
    <t>冀财教[2022]164号 河北省财政厅 河北省教育厅关于提前下达2023年省级教师队伍建设专项 资金[原民办代课教师教龄补助]预算的通知</t>
  </si>
  <si>
    <t>冀财教[2022]163号关于提前下达2023年省级普通高中补助资金预算的通知[高中改善办学条件]</t>
  </si>
  <si>
    <t>冀财教[2022]180号 关于提前下达2023年支持学前教育发展省级专项资金预算的通知</t>
  </si>
  <si>
    <t>冀财教[2022]179号 关于提前下达2023年城乡义务教育中央补助经费预算的通知</t>
  </si>
  <si>
    <t>冀财教[2022]178号 河北省财政厅 河北省教育厅 河北省人力资源和社会保障厅关于提前下达2023年中央学生资助补助经费预算[直达资金]的通知</t>
  </si>
  <si>
    <t>冀财教[2022]162号 关于提前下达2023年城乡义务教育省级补助资金预算的通知[校舍安全]</t>
  </si>
  <si>
    <t>冀财教[2022]141号 关于提前下达中央改善普通高中办学条件补助资金的通知</t>
  </si>
  <si>
    <t>冀财教[2022]152号 关于提前下达2023年中央支持学前教育发展资金预算的通知</t>
  </si>
  <si>
    <t>冀财教[2022]156号 关于提前下达2023年义务教育薄弱环节改善与能力提升省级补助资金预算的通知</t>
  </si>
  <si>
    <t>冀财教[2022]155号河北省财政厅 河北省教育厅关于提前下达2023年现代职业教育质量提升计划资金预算的通知</t>
  </si>
  <si>
    <t>冀财社[2022]198号  提前下达2023年中央计划生育转移支付资金</t>
  </si>
  <si>
    <t>冀财社[2022]197号 提前下达中央2023年医疗服务与保障能力提升[医疗卫生机构能力建设]补助资金</t>
  </si>
  <si>
    <t>冀财社[2022]196号  提前下达中央2023年医疗服务与保障能力提升[公立医院综合改革]补助资金</t>
  </si>
  <si>
    <t>冀财社[2022]194号  提前下达2023年中央基本药物制度补助资金</t>
  </si>
  <si>
    <t>冀财社[2022]188号  提前下达2023年省级公共卫生服务补助资金</t>
  </si>
  <si>
    <t>冀财社[2022]199号  提前下达2023年中央基本公共卫生服务补助资金</t>
  </si>
  <si>
    <t>冀财社[2022]181号  提前下达2023年省级计划生育转移支付专项资金</t>
  </si>
  <si>
    <t>冀财建[2022]232号关于提前下达2023年非煤矿山综合治理专项资金的通知</t>
  </si>
  <si>
    <t>冀财建[2022]233号河北省财政厅关于提前下达2023年自然灾害救助专项资金预算指标的通知</t>
  </si>
  <si>
    <t>冀财社[2022]165号关于提前下达2023年省级退役安置补助经费预算的通知</t>
  </si>
  <si>
    <t>冀财资环[2022]106号河北省财政厅关于提前下达2023年中央土壤污染防治资金预算的通知</t>
  </si>
  <si>
    <t>冀财社[2022]202号 关于提前下达2023年中央优抚对象补助经费预算（第一批）的通知</t>
  </si>
  <si>
    <t>冀财社[2022]年161号关于提前下达2023年省级财政优抚对象补助经费预算的通知（义务兵优待金）</t>
  </si>
  <si>
    <t>冀财社[2022]143号 关于提前下达2023年中央优抚对象医疗保障经费预算的通知</t>
  </si>
  <si>
    <t>冀财社[2022]161号 关于提前下达2023年省级财政优抚对象补助经费预算的通知</t>
  </si>
  <si>
    <t>冀财社[2022]140号 关于提前下达2023年中央优抚对象补助经费预算（第二批）的通知</t>
  </si>
  <si>
    <t>冀财社[2022]165号 关于提前下达2023年省级退役安置补助经费预算的通知</t>
  </si>
  <si>
    <t>冀财农[2022]163号2023年省级综改资金</t>
  </si>
  <si>
    <t>冀财农[2022]144号2023年中央总改资金</t>
  </si>
  <si>
    <t>冀财金[2022]52号   中央-农业保险保费补贴</t>
  </si>
  <si>
    <t>冀财金[2022]57号 农林业保险保费补贴专项资金</t>
  </si>
  <si>
    <t>冀财债[2023]2号 关于下达2023年提前批次新增政府债务限额的通知</t>
  </si>
  <si>
    <r>
      <t>附表</t>
    </r>
    <r>
      <rPr>
        <sz val="11"/>
        <rFont val="Times New Roman"/>
        <family val="1"/>
      </rPr>
      <t>1-7</t>
    </r>
  </si>
  <si>
    <t>政府性基金预算收入表</t>
  </si>
  <si>
    <t>一、国有土地使用权出让收入</t>
  </si>
  <si>
    <t>二、城市公用事业附加收入</t>
  </si>
  <si>
    <t>三、城市基础设施配套费收入</t>
  </si>
  <si>
    <t>四、污水处理费收入</t>
  </si>
  <si>
    <t>五、新型墙体材料专项基金收入</t>
  </si>
  <si>
    <t>六、彩票公益金收入</t>
  </si>
  <si>
    <t>六、其他政府性基金收入</t>
  </si>
  <si>
    <r>
      <t>附表</t>
    </r>
    <r>
      <rPr>
        <sz val="11"/>
        <rFont val="Times New Roman"/>
        <family val="1"/>
      </rPr>
      <t>1-8</t>
    </r>
  </si>
  <si>
    <t>政府性基金预算支出表</t>
  </si>
  <si>
    <t>（一）城乡社区支出</t>
  </si>
  <si>
    <t xml:space="preserve"> </t>
  </si>
  <si>
    <t xml:space="preserve">  国有土地使用权出让收入及对应专项债务收入安排的支出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</si>
  <si>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</si>
  <si>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</si>
  <si>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</si>
  <si>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污水处理费及对应专项债务收入安排的支出</t>
  </si>
  <si>
    <t>（二）其他支出</t>
  </si>
  <si>
    <t xml:space="preserve">  彩票公益金及对应专项债务收入安排的支出</t>
  </si>
  <si>
    <t xml:space="preserve">  其他政府性基金及对应专项债务收入安排的支出</t>
  </si>
  <si>
    <t>（三）债务还本支出</t>
  </si>
  <si>
    <t>（四）债务付息支出</t>
  </si>
  <si>
    <t>（五）债务发行费用支出</t>
  </si>
  <si>
    <t>二、调出资金</t>
  </si>
  <si>
    <t>二、对下转移支付</t>
  </si>
  <si>
    <t>……</t>
  </si>
  <si>
    <r>
      <t>附表</t>
    </r>
    <r>
      <rPr>
        <sz val="11"/>
        <rFont val="Times New Roman"/>
        <family val="1"/>
      </rPr>
      <t>1-9</t>
    </r>
  </si>
  <si>
    <t>政府性基金预算本级支出表</t>
  </si>
  <si>
    <t>科目名称</t>
  </si>
  <si>
    <t>212</t>
  </si>
  <si>
    <t>城乡社区支出</t>
  </si>
  <si>
    <t>21208</t>
  </si>
  <si>
    <t>国有土地使用权出让收入安排的支出</t>
  </si>
  <si>
    <t>2120801</t>
  </si>
  <si>
    <t>征地和拆迁补偿支出</t>
  </si>
  <si>
    <t>2120802</t>
  </si>
  <si>
    <t>土地开发支出</t>
  </si>
  <si>
    <t>2120803</t>
  </si>
  <si>
    <t>城市建设支出</t>
  </si>
  <si>
    <t>2120804</t>
  </si>
  <si>
    <t>农村基础设施建设支出</t>
  </si>
  <si>
    <t>2120805</t>
  </si>
  <si>
    <t>补助被征地农民支出</t>
  </si>
  <si>
    <t>2120806</t>
  </si>
  <si>
    <t>土地出让业务支出</t>
  </si>
  <si>
    <t>2120810</t>
  </si>
  <si>
    <t>棚户区改造支出</t>
  </si>
  <si>
    <t>2120816</t>
  </si>
  <si>
    <t>农业农村生态环境支出</t>
  </si>
  <si>
    <t>21210</t>
  </si>
  <si>
    <t>国有土地收益基金安排的支出</t>
  </si>
  <si>
    <t>2121001</t>
  </si>
  <si>
    <t>21211</t>
  </si>
  <si>
    <t>农业土地开发资金安排的支出</t>
  </si>
  <si>
    <t>21213</t>
  </si>
  <si>
    <t>城市基础设施配套费安排的支出</t>
  </si>
  <si>
    <t>2121301</t>
  </si>
  <si>
    <t>城市公共设施</t>
  </si>
  <si>
    <t>2121302</t>
  </si>
  <si>
    <t>城市环境卫生</t>
  </si>
  <si>
    <t>2121304</t>
  </si>
  <si>
    <t>城市防洪</t>
  </si>
  <si>
    <t>21214</t>
  </si>
  <si>
    <t>污水处理费安排的支出</t>
  </si>
  <si>
    <t>2121401</t>
  </si>
  <si>
    <t>污水处理设施建设和运营</t>
  </si>
  <si>
    <t>21219</t>
  </si>
  <si>
    <t>国有土地使用权出让收入对应专项债务收入安排的支出</t>
  </si>
  <si>
    <t>2121903</t>
  </si>
  <si>
    <t>229</t>
  </si>
  <si>
    <t>其他支出</t>
  </si>
  <si>
    <t>22960</t>
  </si>
  <si>
    <t>彩票公益金安排的支出</t>
  </si>
  <si>
    <t>2296002</t>
  </si>
  <si>
    <t>用于社会福利的彩票公益金支出</t>
  </si>
  <si>
    <t>2296003</t>
  </si>
  <si>
    <t>用于体育事业的彩票公益金支出</t>
  </si>
  <si>
    <t>2296004</t>
  </si>
  <si>
    <t>用于教育事业的彩票公益金支出</t>
  </si>
  <si>
    <t>2296006</t>
  </si>
  <si>
    <t>用于残疾人事业的彩票公益金支出</t>
  </si>
  <si>
    <t>2296013</t>
  </si>
  <si>
    <t>用于城乡医疗救助的彩票公益金支出</t>
  </si>
  <si>
    <t>2296099</t>
  </si>
  <si>
    <t>用于其他社会公益事业的彩票公益金支出</t>
  </si>
  <si>
    <t>231</t>
  </si>
  <si>
    <t>23104</t>
  </si>
  <si>
    <t>地方政府专项债务还本支出</t>
  </si>
  <si>
    <t>2310411</t>
  </si>
  <si>
    <t>国有土地使用权出让金债务还本支出</t>
  </si>
  <si>
    <t>23204</t>
  </si>
  <si>
    <t>地方政府专项债务付息支出</t>
  </si>
  <si>
    <t>2320411</t>
  </si>
  <si>
    <t>国有土地使用权出让金债务付息支出</t>
  </si>
  <si>
    <t>2320433</t>
  </si>
  <si>
    <t>棚户区改造专项债券付息支出</t>
  </si>
  <si>
    <t>2320498</t>
  </si>
  <si>
    <t>其他地方自行试点项目收益专项债券付息支出</t>
  </si>
  <si>
    <t>233</t>
  </si>
  <si>
    <t>23304</t>
  </si>
  <si>
    <t>地方政府专项债务发行费用支出</t>
  </si>
  <si>
    <t>2330411</t>
  </si>
  <si>
    <t>国有土地使用权出让金债务发行费用支出</t>
  </si>
  <si>
    <t>2330433</t>
  </si>
  <si>
    <t>棚户区改造专项债券发行费用支出</t>
  </si>
  <si>
    <t>2330498</t>
  </si>
  <si>
    <t>其他地方自行试点项目收益专项债券发行费用支出</t>
  </si>
  <si>
    <r>
      <t>附表</t>
    </r>
    <r>
      <rPr>
        <sz val="11"/>
        <rFont val="Times New Roman"/>
        <family val="1"/>
      </rPr>
      <t>1-10</t>
    </r>
  </si>
  <si>
    <t>政府性基金预算专项转移支付分地区安排情况表</t>
  </si>
  <si>
    <t>0</t>
  </si>
  <si>
    <t>注：本表无数据，空表列示。</t>
  </si>
  <si>
    <r>
      <t>附表</t>
    </r>
    <r>
      <rPr>
        <sz val="11"/>
        <rFont val="Times New Roman"/>
        <family val="1"/>
      </rPr>
      <t>1-11</t>
    </r>
  </si>
  <si>
    <t>政府性基金预算专项转移支付分项目安排情况表</t>
  </si>
  <si>
    <r>
      <t>附表</t>
    </r>
    <r>
      <rPr>
        <sz val="11"/>
        <rFont val="Times New Roman"/>
        <family val="1"/>
      </rPr>
      <t>1-12</t>
    </r>
  </si>
  <si>
    <t>国有资本经营预算收入表</t>
  </si>
  <si>
    <t>一、利润收入</t>
  </si>
  <si>
    <t>二、股利、股息收入</t>
  </si>
  <si>
    <t>三、产权转让收入</t>
  </si>
  <si>
    <t>四、清算收入</t>
  </si>
  <si>
    <t>五、其他国有资本经营收入</t>
  </si>
  <si>
    <t>本年收入合计</t>
  </si>
  <si>
    <t>上年结转</t>
  </si>
  <si>
    <t>收入总计</t>
  </si>
  <si>
    <t>注：无国有资本经营预算，空表列示。</t>
  </si>
  <si>
    <r>
      <t>附表</t>
    </r>
    <r>
      <rPr>
        <sz val="11"/>
        <rFont val="Times New Roman"/>
        <family val="1"/>
      </rPr>
      <t>1-13</t>
    </r>
  </si>
  <si>
    <t>国有资本经营预算支出表</t>
  </si>
  <si>
    <t>（一）教育支出</t>
  </si>
  <si>
    <t>（二）文化体育传媒支出</t>
  </si>
  <si>
    <t>（三）交通运输支出</t>
  </si>
  <si>
    <t>（四）资源勘探电力信息等支出</t>
  </si>
  <si>
    <t>（五）其他支出</t>
  </si>
  <si>
    <t>（六）转移性支出</t>
  </si>
  <si>
    <t>本年支出合计</t>
  </si>
  <si>
    <t>结转下年</t>
  </si>
  <si>
    <r>
      <t>附表</t>
    </r>
    <r>
      <rPr>
        <sz val="11"/>
        <rFont val="Times New Roman"/>
        <family val="1"/>
      </rPr>
      <t>1-14</t>
    </r>
  </si>
  <si>
    <t>国有资本经营预算本级支出表</t>
  </si>
  <si>
    <r>
      <rPr>
        <b/>
        <sz val="11"/>
        <rFont val="方正书宋_GBK"/>
        <family val="0"/>
      </rPr>
      <t>科目编码</t>
    </r>
  </si>
  <si>
    <t>223</t>
  </si>
  <si>
    <r>
      <rPr>
        <b/>
        <sz val="11"/>
        <rFont val="方正仿宋_GBK"/>
        <family val="0"/>
      </rPr>
      <t>国有资本经营预算支出</t>
    </r>
  </si>
  <si>
    <t>22301</t>
  </si>
  <si>
    <t>解决历史遗留问题及改革成本支出</t>
  </si>
  <si>
    <t>2230101</t>
  </si>
  <si>
    <r>
      <rPr>
        <sz val="11"/>
        <rFont val="方正仿宋_GBK"/>
        <family val="0"/>
      </rPr>
      <t>厂办大集体改革支出</t>
    </r>
  </si>
  <si>
    <t>22302</t>
  </si>
  <si>
    <r>
      <rPr>
        <b/>
        <sz val="11"/>
        <rFont val="方正仿宋_GBK"/>
        <family val="0"/>
      </rPr>
      <t>国有企业资本金注入</t>
    </r>
  </si>
  <si>
    <t>2230201</t>
  </si>
  <si>
    <r>
      <rPr>
        <sz val="11"/>
        <rFont val="方正仿宋_GBK"/>
        <family val="0"/>
      </rPr>
      <t>国有经济结构调整支出</t>
    </r>
  </si>
  <si>
    <r>
      <t>附表</t>
    </r>
    <r>
      <rPr>
        <sz val="11"/>
        <rFont val="Times New Roman"/>
        <family val="1"/>
      </rPr>
      <t>1-15</t>
    </r>
  </si>
  <si>
    <t>国有资本经营预算专项转移支付分地区安排情况表</t>
  </si>
  <si>
    <t>注：无国有资本经营预算专项转移支付，空表列示。</t>
  </si>
  <si>
    <r>
      <t>附表</t>
    </r>
    <r>
      <rPr>
        <sz val="11"/>
        <rFont val="Times New Roman"/>
        <family val="1"/>
      </rPr>
      <t>1-16</t>
    </r>
  </si>
  <si>
    <t>国有资本经营预算专项转移支付分项目安排情况表</t>
  </si>
  <si>
    <r>
      <t>附表</t>
    </r>
    <r>
      <rPr>
        <sz val="11"/>
        <rFont val="Times New Roman"/>
        <family val="1"/>
      </rPr>
      <t>1-17</t>
    </r>
  </si>
  <si>
    <t>社会保险基金预算收入表</t>
  </si>
  <si>
    <r>
      <rPr>
        <b/>
        <sz val="11"/>
        <rFont val="方正仿宋_GBK"/>
        <family val="0"/>
      </rPr>
      <t>社保保险基金收入</t>
    </r>
  </si>
  <si>
    <t>10210</t>
  </si>
  <si>
    <t>城乡居民基本养老保险基金收入</t>
  </si>
  <si>
    <t>城乡居民基本养老保险基金缴费收入</t>
  </si>
  <si>
    <t>城乡居民基本养老保险基金财政补贴收入</t>
  </si>
  <si>
    <t>其他城乡居民基本养老保险基金收入</t>
  </si>
  <si>
    <t>10211</t>
  </si>
  <si>
    <t>机关事业单位基本养老保险基金收入</t>
  </si>
  <si>
    <t>机关事业单位基本养老保险费收入</t>
  </si>
  <si>
    <t>机关事业单位基本养老保险基金财政补助收入</t>
  </si>
  <si>
    <t>其他机关事业单位基本养老保险基金收入</t>
  </si>
  <si>
    <r>
      <t>附表</t>
    </r>
    <r>
      <rPr>
        <sz val="11"/>
        <rFont val="Times New Roman"/>
        <family val="1"/>
      </rPr>
      <t>1-18</t>
    </r>
  </si>
  <si>
    <t>社会保险基金预算支出表</t>
  </si>
  <si>
    <t>209</t>
  </si>
  <si>
    <r>
      <rPr>
        <b/>
        <sz val="11"/>
        <rFont val="方正仿宋_GBK"/>
        <family val="0"/>
      </rPr>
      <t>社会保险基金支出</t>
    </r>
  </si>
  <si>
    <t>20910</t>
  </si>
  <si>
    <t>城乡居民基本养老保险基金支出</t>
  </si>
  <si>
    <t>2091001</t>
  </si>
  <si>
    <t>基础养老金支出</t>
  </si>
  <si>
    <t>其他城乡居民基本养老保险基金支出</t>
  </si>
  <si>
    <t>20911</t>
  </si>
  <si>
    <t>机关事业单位基本养老保险基金支出</t>
  </si>
  <si>
    <t>2091101</t>
  </si>
  <si>
    <t>基本养老金支出</t>
  </si>
  <si>
    <t>2091199</t>
  </si>
  <si>
    <t>其他机关事业单位基本养老保险基金支出</t>
  </si>
  <si>
    <t>2023年滦州市财政拨款“三公”经费预算安排情况表</t>
  </si>
  <si>
    <t>2023年“三公”经费预算安排</t>
  </si>
  <si>
    <t>小计</t>
  </si>
  <si>
    <t>一般公共预算</t>
  </si>
  <si>
    <t>政府性基金</t>
  </si>
  <si>
    <t>三公经费小计</t>
  </si>
  <si>
    <t>因公出国出（境）费</t>
  </si>
  <si>
    <t>公务用车购置费</t>
  </si>
  <si>
    <t xml:space="preserve">   滦州市“三公”经费预算安排情况及变动原因说明：2023年，滦州市“三公”经费预算合计安排1445万元（一般公共预算），比2022年“三公”经费预算数1451.38万元，减少6.38万元，下降0.44%，其中：因公出国境费安排40万元，较上年增加40万元，主要原因市我市扩大招商引资力度；公务接待费安排185万元，较上年减少40万元，下降17.78%，主要原因是我市严格控制经费支出管理；公务用车购置费安排332万元，较上年减少6.38万元，下降1.88%，主要原因按照公务用车规定，达到报废要求车辆较去年减少，根据单位工作需要，按照相关规定购置车辆；公务用车运行维护费安排888万元，与上年持平。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t>
  </si>
  <si>
    <t>DEBT_T_XXGK_XEYE</t>
  </si>
  <si>
    <t xml:space="preserve"> AND T.AD_CODE_GK=1302 AND T.SET_YEAR_GK=2021</t>
  </si>
  <si>
    <t>上年债务限额及余额预算</t>
  </si>
  <si>
    <t>AD_CODE_GK#1302</t>
  </si>
  <si>
    <t>SET_YEAR_GK#2021</t>
  </si>
  <si>
    <t>SET_YEAR#2020</t>
  </si>
  <si>
    <t xml:space="preserve">    截至2020年底，市本级政府债务余额491亿元,其中一般债务余额272亿元，专项债务余额219亿元。2021年市本级负担偿还政府债务本息及发行费等941315万元。一是偿还本金763359万元。其中，通过争取再融资债券还本643500万元，预算安排还本资金119859万元。一般公共预算安排68227万元，政府性基金安排51632万元，统筹用于地方政府债券还本114764万元、政府外债还本5095万元。二是偿还利息176636万元。其中，一般公共预算安排100792万元，政府性基金安排75844万元，用于偿还到期地方政府债券利息174641万元、政府外债付息1995万元。三是债券发行费用1320万元。其中，一般公共预算安排460万元，政府性基金安排860万元。</t>
  </si>
  <si>
    <t>AD_CODE#</t>
  </si>
  <si>
    <t>AD_NAME#</t>
  </si>
  <si>
    <t>YBXE_Y1#</t>
  </si>
  <si>
    <t>ZXXE_Y1#</t>
  </si>
  <si>
    <t>YBYE_Y1#</t>
  </si>
  <si>
    <t>ZXYE_Y1#</t>
  </si>
  <si>
    <t>表3-1</t>
  </si>
  <si>
    <t>滦州市2022年地方政府债务限额及余额预算情况表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</si>
  <si>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</si>
  <si>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</si>
  <si>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</si>
  <si>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</si>
  <si>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</si>
  <si>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</si>
  <si>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</si>
  <si>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</si>
  <si>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</si>
  <si>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</si>
  <si>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</si>
  <si>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</si>
  <si>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</si>
  <si>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VALID#</t>
  </si>
  <si>
    <t>130223</t>
  </si>
  <si>
    <t xml:space="preserve">    滦州市</t>
  </si>
  <si>
    <t>注：1.本表反映上一年度本地区、本级及分地区地方政府债务限额及余额预计执行数。</t>
  </si>
  <si>
    <t>2.本表由县级以上地方各级财政部门在同级人民代表大会批准预算后二十日内公开。</t>
  </si>
  <si>
    <t xml:space="preserve"> AND T.AD_CODE_GK=130200 AND T.SET_YEAR_GK=2021</t>
  </si>
  <si>
    <t>AD_CODE#130200</t>
  </si>
  <si>
    <t>AD_NAME#130200 唐山市本级</t>
  </si>
  <si>
    <t xml:space="preserve">    截至2021年底，市本级政府债务余额491亿元,其中一般债务余额272亿元，专项债务余额219亿元。2022年市本级负担偿还政府债务本息及发行费等941315万元。一是偿还本金763359万元。其中，通过争取再融资债券还本643500万元，预算安排还本资金119859万元。一般公共预算安排68227万元，政府性基金安排51632万元，统筹用于地方政府债券还本114764万元、政府外债还本5095万元。二是偿还利息176636万元。其中，一般公共预算安排100792万元，政府性基金安排75844万元，用于偿还到期地方政府债券利息174641万元、政府外债付息1995万元。三是债券发行费用1320万元。其中，一般公共预算安排460万元，政府性基金安排860万元。</t>
  </si>
  <si>
    <t>YS_AMT#</t>
  </si>
  <si>
    <t>ZX_AMT#</t>
  </si>
  <si>
    <t>表3-2</t>
  </si>
  <si>
    <t>滦州市2022年地方政府一般债务余额情况表</t>
  </si>
  <si>
    <t>执行数</t>
  </si>
  <si>
    <t>一、2021年末地方政府一般债务余额实际数</t>
  </si>
  <si>
    <t>二、2022年末地方政府一般债务余额限额</t>
  </si>
  <si>
    <t>三、2022年地方政府一般债务发行额</t>
  </si>
  <si>
    <t xml:space="preserve">    中央转贷地方的国际金融组织和外国政府贷款</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</si>
  <si>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</si>
  <si>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</si>
  <si>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</si>
  <si>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</si>
  <si>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</si>
  <si>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表3-3</t>
  </si>
  <si>
    <t>滦州市2022年地方政府专项债务余额情况表</t>
  </si>
  <si>
    <t>一、2021年末地方政府专项债务余额实际数</t>
  </si>
  <si>
    <t>二、2022年末地方政府专项债务余额限额</t>
  </si>
  <si>
    <t>三、2022年地方政府专项债务发行额</t>
  </si>
  <si>
    <t>四、2022年地方政府专项债务还本额</t>
  </si>
  <si>
    <t>五、2022年末地方政府专项债务余额预计执行数</t>
  </si>
  <si>
    <t>六、2023年地方政府专项债务新增限额</t>
  </si>
  <si>
    <t>七、2023年末地方政府专项债务余额限额</t>
  </si>
  <si>
    <t>XM_NAME#</t>
  </si>
  <si>
    <t>AD_BJ#</t>
  </si>
  <si>
    <t>表3-4</t>
  </si>
  <si>
    <t>滦州市2023年地方政府债券发行及还本付息情况表</t>
  </si>
  <si>
    <t>公式</t>
  </si>
  <si>
    <t>本级</t>
  </si>
  <si>
    <t>一、2022年发行预计执行数</t>
  </si>
  <si>
    <t>A=B+D</t>
  </si>
  <si>
    <t>（一）一般债券</t>
  </si>
  <si>
    <t xml:space="preserve">   其中：再融资债券</t>
  </si>
  <si>
    <t>（二）专项债券</t>
  </si>
  <si>
    <t>D</t>
  </si>
  <si>
    <t>二、2022年还本预计执行数</t>
  </si>
  <si>
    <t>F=G+H</t>
  </si>
  <si>
    <t>G</t>
  </si>
  <si>
    <t>H</t>
  </si>
  <si>
    <t>三、2022年付息预计执行数</t>
  </si>
  <si>
    <t>I=J+K</t>
  </si>
  <si>
    <t>J</t>
  </si>
  <si>
    <t>K</t>
  </si>
  <si>
    <t>四、2023年还本预算数</t>
  </si>
  <si>
    <t>L=M+O</t>
  </si>
  <si>
    <t>M</t>
  </si>
  <si>
    <t xml:space="preserve">   其中：再融资</t>
  </si>
  <si>
    <t xml:space="preserve">      财政预算安排 </t>
  </si>
  <si>
    <t>N</t>
  </si>
  <si>
    <t>O</t>
  </si>
  <si>
    <t xml:space="preserve">      财政预算安排</t>
  </si>
  <si>
    <t>P</t>
  </si>
  <si>
    <t>五、2023年付息预算数</t>
  </si>
  <si>
    <t>Q=R+S</t>
  </si>
  <si>
    <t>R</t>
  </si>
  <si>
    <t>S</t>
  </si>
  <si>
    <t>注：1.本表反映本级上一年度地方政府债券（含再融资债券）发行及还本付息预计执行数、本年度地方政府债券还本付息预算数等。</t>
  </si>
  <si>
    <t>2.本表由县级以上地方各级财政部门在本级人民代表大会批准预算后二十日内公开。</t>
  </si>
  <si>
    <t>当年债务限额提前下达情况</t>
  </si>
  <si>
    <t>AD_XJ#</t>
  </si>
  <si>
    <t>ROW_NUM#</t>
  </si>
  <si>
    <t>表3-5</t>
  </si>
  <si>
    <t>滦州市2023年地方政府债务限额提前下达情况表</t>
  </si>
  <si>
    <t>一：2022年地方政府债务限额</t>
  </si>
  <si>
    <t>其中： 一般债务限额</t>
  </si>
  <si>
    <t xml:space="preserve">    专项债务限额</t>
  </si>
  <si>
    <t>二：提前下达的2023年地方政府债务新增限额</t>
  </si>
  <si>
    <t>注：本表反映本地区及本级年初预算中列示的地方政府债务限额情况，由县级以上地方各级财政部门在同级人大常委会批准年度预算后二十日内公开。</t>
  </si>
  <si>
    <t>表3-6</t>
  </si>
  <si>
    <t>滦州市2023年年初新增地方政府债券资金安排表</t>
  </si>
  <si>
    <t>项目类型</t>
  </si>
  <si>
    <t>项目主管部门</t>
  </si>
  <si>
    <t>债券性质</t>
  </si>
  <si>
    <t>债券规模</t>
  </si>
  <si>
    <t>滦州市第一实验小学建设项目</t>
  </si>
  <si>
    <t>教育局</t>
  </si>
  <si>
    <t>一般债券</t>
  </si>
  <si>
    <t>滦州市第五实验小学建设项目</t>
  </si>
  <si>
    <t>城区公厕改造提升工程</t>
  </si>
  <si>
    <t>市政基础设施</t>
  </si>
  <si>
    <t>城市管理和执法局</t>
  </si>
  <si>
    <t>滦州市人民医院综合能力环境提标扩能建设项目</t>
  </si>
  <si>
    <t>卫健局</t>
  </si>
  <si>
    <t>专项债券</t>
  </si>
  <si>
    <t>滦州市人民医院古城院区标准化建设项目</t>
  </si>
  <si>
    <t>河北滦州经济技术开发区化工园区基础设施改造提升二期工程</t>
  </si>
  <si>
    <t>产业园区基础设施</t>
  </si>
  <si>
    <t>经济开发区管理委员会</t>
  </si>
  <si>
    <t>滦州市粮食仓储物流设施提升改造工程</t>
  </si>
  <si>
    <t>城乡冷链物流</t>
  </si>
  <si>
    <t>发改局</t>
  </si>
  <si>
    <t>滦州市医共体信息云平台信息化建设项目</t>
  </si>
  <si>
    <t>晨光里锅炉房改建幼儿园项目</t>
  </si>
  <si>
    <t>滦州市教育局</t>
  </si>
  <si>
    <t>注：本表反映本级当年提前下达的新增地方政府债券资金使用安排，由县级以上地方各级财政部门在本级人大常委会批准预算后二十日内公开。</t>
  </si>
  <si>
    <t>表3-7</t>
  </si>
  <si>
    <t>滦州市2023年地方政府再融资债券分月发行安排表</t>
  </si>
  <si>
    <t>时间</t>
  </si>
  <si>
    <t>再融资债券计划发行规模</t>
  </si>
  <si>
    <t>1月</t>
  </si>
  <si>
    <t>2月</t>
  </si>
  <si>
    <t>3月</t>
  </si>
  <si>
    <t>4月</t>
  </si>
  <si>
    <t>5月</t>
  </si>
  <si>
    <t>6月</t>
  </si>
  <si>
    <t>7月</t>
  </si>
  <si>
    <t>8月</t>
  </si>
  <si>
    <t>9月</t>
  </si>
  <si>
    <t>10月</t>
  </si>
  <si>
    <t>11月</t>
  </si>
  <si>
    <t>12月</t>
  </si>
  <si>
    <t>注：本表反映本级当年提前下达的新增地方政府债券资金使用安排，由县级以上地方各级财政部门在本级人大常委会批准预算后二十日内公开。空表列示。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</si>
</sst>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0_);[Red]\(0.0\)"/>
    <numFmt numFmtId="180" formatCode="0.0_ "/>
    <numFmt numFmtId="181" formatCode="0.000_ "/>
    <numFmt numFmtId="182" formatCode="0;_鰀"/>
  </numFmts>
  <fonts count="100">
    <font>
      <sz val="12"/>
      <name val="宋体"/>
      <family val="0"/>
    </font>
    <font>
      <sz val="11"/>
      <color indexed="8"/>
      <name val="宋体"/>
      <family val="0"/>
    </font>
    <font>
      <b/>
      <sz val="15"/>
      <name val="SimSun"/>
      <family val="0"/>
    </font>
    <font>
      <sz val="9"/>
      <name val="SimSun"/>
      <family val="0"/>
    </font>
    <font>
      <b/>
      <sz val="11"/>
      <name val="SimSun"/>
      <family val="0"/>
    </font>
    <font>
      <sz val="11"/>
      <name val="SimSun"/>
      <family val="0"/>
    </font>
    <font>
      <sz val="10"/>
      <color indexed="8"/>
      <name val="宋体"/>
      <family val="0"/>
    </font>
    <font>
      <sz val="10"/>
      <name val="Arial"/>
      <family val="2"/>
    </font>
    <font>
      <b/>
      <sz val="10"/>
      <name val="Arial"/>
      <family val="2"/>
    </font>
    <font>
      <b/>
      <sz val="18"/>
      <color indexed="8"/>
      <name val="SimSun"/>
      <family val="0"/>
    </font>
    <font>
      <b/>
      <sz val="15"/>
      <color indexed="8"/>
      <name val="SimSun"/>
      <family val="0"/>
    </font>
    <font>
      <sz val="12"/>
      <color indexed="8"/>
      <name val="SimSun"/>
      <family val="0"/>
    </font>
    <font>
      <b/>
      <sz val="16"/>
      <color indexed="8"/>
      <name val="SimSun"/>
      <family val="0"/>
    </font>
    <font>
      <sz val="16"/>
      <color indexed="8"/>
      <name val="SimSun"/>
      <family val="0"/>
    </font>
    <font>
      <sz val="11"/>
      <name val="宋体"/>
      <family val="0"/>
    </font>
    <font>
      <sz val="9"/>
      <name val="Times New Roman"/>
      <family val="1"/>
    </font>
    <font>
      <sz val="11"/>
      <name val="Times New Roman"/>
      <family val="1"/>
    </font>
    <font>
      <sz val="9"/>
      <name val="宋体"/>
      <family val="0"/>
    </font>
    <font>
      <sz val="11"/>
      <name val="黑体"/>
      <family val="3"/>
    </font>
    <font>
      <sz val="18"/>
      <name val="方正小标宋_GBK"/>
      <family val="0"/>
    </font>
    <font>
      <sz val="18"/>
      <name val="Times New Roman"/>
      <family val="1"/>
    </font>
    <font>
      <b/>
      <sz val="11"/>
      <name val="Times New Roman"/>
      <family val="1"/>
    </font>
    <font>
      <b/>
      <sz val="11"/>
      <name val="方正仿宋_GBK"/>
      <family val="0"/>
    </font>
    <font>
      <sz val="11"/>
      <name val="方正仿宋_GBK"/>
      <family val="0"/>
    </font>
    <font>
      <sz val="12"/>
      <name val="Times New Roman"/>
      <family val="1"/>
    </font>
    <font>
      <b/>
      <sz val="11"/>
      <name val="宋体"/>
      <family val="0"/>
    </font>
    <font>
      <sz val="12"/>
      <color indexed="63"/>
      <name val="宋体"/>
      <family val="0"/>
    </font>
    <font>
      <b/>
      <sz val="11"/>
      <name val="方正书宋_GBK"/>
      <family val="0"/>
    </font>
    <font>
      <sz val="14"/>
      <name val="Times New Roman"/>
      <family val="1"/>
    </font>
    <font>
      <sz val="10.5"/>
      <name val="Times New Roman"/>
      <family val="1"/>
    </font>
    <font>
      <b/>
      <sz val="9"/>
      <name val="Times New Roman"/>
      <family val="1"/>
    </font>
    <font>
      <sz val="12"/>
      <color indexed="63"/>
      <name val="Times New Roman"/>
      <family val="1"/>
    </font>
    <font>
      <b/>
      <sz val="12"/>
      <color indexed="63"/>
      <name val="Times New Roman"/>
      <family val="1"/>
    </font>
    <font>
      <b/>
      <sz val="12"/>
      <color indexed="63"/>
      <name val="宋体"/>
      <family val="0"/>
    </font>
    <font>
      <b/>
      <sz val="12"/>
      <name val="宋体"/>
      <family val="0"/>
    </font>
    <font>
      <b/>
      <sz val="12"/>
      <name val="Times New Roman"/>
      <family val="1"/>
    </font>
    <font>
      <sz val="11"/>
      <name val="方正书宋_GBK"/>
      <family val="0"/>
    </font>
    <font>
      <sz val="11"/>
      <name val="仿宋_GB2312"/>
      <family val="3"/>
    </font>
    <font>
      <sz val="22"/>
      <name val="宋体"/>
      <family val="0"/>
    </font>
    <font>
      <sz val="10"/>
      <name val="宋体"/>
      <family val="0"/>
    </font>
    <font>
      <b/>
      <sz val="10"/>
      <name val="Times New Roman"/>
      <family val="1"/>
    </font>
    <font>
      <b/>
      <sz val="16"/>
      <name val="黑体"/>
      <family val="3"/>
    </font>
    <font>
      <sz val="11"/>
      <color indexed="63"/>
      <name val="宋体"/>
      <family val="0"/>
    </font>
    <font>
      <b/>
      <sz val="11"/>
      <color indexed="8"/>
      <name val="宋体"/>
      <family val="0"/>
    </font>
    <font>
      <b/>
      <sz val="16"/>
      <color indexed="8"/>
      <name val="黑体"/>
      <family val="3"/>
    </font>
    <font>
      <sz val="16"/>
      <name val="黑体"/>
      <family val="3"/>
    </font>
    <font>
      <b/>
      <sz val="11"/>
      <color indexed="63"/>
      <name val="宋体"/>
      <family val="0"/>
    </font>
    <font>
      <b/>
      <sz val="26"/>
      <color indexed="8"/>
      <name val="宋体"/>
      <family val="0"/>
    </font>
    <font>
      <b/>
      <sz val="16"/>
      <color indexed="8"/>
      <name val="Times New Roman"/>
      <family val="1"/>
    </font>
    <font>
      <sz val="16"/>
      <color indexed="8"/>
      <name val="Times New Roman"/>
      <family val="1"/>
    </font>
    <font>
      <sz val="16"/>
      <color indexed="8"/>
      <name val="宋体"/>
      <family val="0"/>
    </font>
    <font>
      <i/>
      <sz val="11"/>
      <color indexed="23"/>
      <name val="宋体"/>
      <family val="0"/>
    </font>
    <font>
      <sz val="11"/>
      <color indexed="9"/>
      <name val="宋体"/>
      <family val="0"/>
    </font>
    <font>
      <u val="single"/>
      <sz val="11"/>
      <color indexed="20"/>
      <name val="宋体"/>
      <family val="0"/>
    </font>
    <font>
      <sz val="11"/>
      <color indexed="16"/>
      <name val="宋体"/>
      <family val="0"/>
    </font>
    <font>
      <sz val="11"/>
      <color indexed="53"/>
      <name val="宋体"/>
      <family val="0"/>
    </font>
    <font>
      <b/>
      <sz val="13"/>
      <color indexed="54"/>
      <name val="宋体"/>
      <family val="0"/>
    </font>
    <font>
      <sz val="11"/>
      <color indexed="10"/>
      <name val="宋体"/>
      <family val="0"/>
    </font>
    <font>
      <sz val="11"/>
      <color indexed="19"/>
      <name val="宋体"/>
      <family val="0"/>
    </font>
    <font>
      <b/>
      <sz val="11"/>
      <color indexed="54"/>
      <name val="宋体"/>
      <family val="0"/>
    </font>
    <font>
      <sz val="11"/>
      <color indexed="62"/>
      <name val="宋体"/>
      <family val="0"/>
    </font>
    <font>
      <sz val="10"/>
      <name val="Helv"/>
      <family val="2"/>
    </font>
    <font>
      <b/>
      <sz val="15"/>
      <color indexed="54"/>
      <name val="宋体"/>
      <family val="0"/>
    </font>
    <font>
      <b/>
      <sz val="11"/>
      <color indexed="9"/>
      <name val="宋体"/>
      <family val="0"/>
    </font>
    <font>
      <b/>
      <sz val="18"/>
      <color indexed="54"/>
      <name val="宋体"/>
      <family val="0"/>
    </font>
    <font>
      <u val="single"/>
      <sz val="11"/>
      <color indexed="12"/>
      <name val="宋体"/>
      <family val="0"/>
    </font>
    <font>
      <b/>
      <sz val="11"/>
      <color indexed="53"/>
      <name val="宋体"/>
      <family val="0"/>
    </font>
    <font>
      <sz val="11"/>
      <color indexed="17"/>
      <name val="宋体"/>
      <family val="0"/>
    </font>
    <font>
      <sz val="10.5"/>
      <name val="方正仿宋_GBK"/>
      <family val="0"/>
    </font>
    <font>
      <b/>
      <sz val="9"/>
      <name val="方正书宋_GBK"/>
      <family val="0"/>
    </font>
    <font>
      <sz val="9"/>
      <name val="方正仿宋_GBK"/>
      <family val="0"/>
    </font>
    <font>
      <b/>
      <sz val="16"/>
      <color indexed="8"/>
      <name val="方正楷体_GBK"/>
      <family val="0"/>
    </font>
    <font>
      <sz val="16"/>
      <color indexed="8"/>
      <name val="方正仿宋_GBK"/>
      <family val="0"/>
    </font>
    <font>
      <b/>
      <sz val="1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color indexed="63"/>
      <name val="Calibri"/>
      <family val="0"/>
    </font>
    <font>
      <b/>
      <sz val="26"/>
      <color theme="1"/>
      <name val="Calibri"/>
      <family val="0"/>
    </font>
    <font>
      <b/>
      <sz val="16"/>
      <color theme="1"/>
      <name val="Times New Roman"/>
      <family val="1"/>
    </font>
    <font>
      <sz val="16"/>
      <color theme="1"/>
      <name val="Times New Roman"/>
      <family val="1"/>
    </font>
    <font>
      <sz val="16"/>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top style="thin"/>
      <bottom/>
    </border>
    <border>
      <left style="thin">
        <color indexed="8"/>
      </left>
      <right/>
      <top style="thin">
        <color indexed="8"/>
      </top>
      <bottom style="thin">
        <color indexed="8"/>
      </bottom>
    </border>
    <border>
      <left style="thin"/>
      <right/>
      <top style="thin"/>
      <bottom style="thin"/>
    </border>
    <border>
      <left/>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style="thin"/>
      <right>
        <color indexed="63"/>
      </right>
      <top style="thin"/>
      <bottom style="thin"/>
    </border>
    <border>
      <left/>
      <right style="thin">
        <color indexed="8"/>
      </right>
      <top style="thin">
        <color indexed="8"/>
      </top>
      <bottom style="thin">
        <color indexed="8"/>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4" fillId="2" borderId="0" applyNumberFormat="0" applyBorder="0" applyAlignment="0" applyProtection="0"/>
    <xf numFmtId="0" fontId="75" fillId="3" borderId="1" applyNumberFormat="0" applyAlignment="0" applyProtection="0"/>
    <xf numFmtId="44" fontId="0" fillId="0" borderId="0" applyFont="0" applyFill="0" applyBorder="0" applyAlignment="0" applyProtection="0"/>
    <xf numFmtId="0" fontId="17" fillId="0" borderId="0">
      <alignment/>
      <protection locked="0"/>
    </xf>
    <xf numFmtId="41" fontId="0" fillId="0" borderId="0" applyFont="0" applyFill="0" applyBorder="0" applyAlignment="0" applyProtection="0"/>
    <xf numFmtId="0" fontId="74" fillId="4" borderId="0" applyNumberFormat="0" applyBorder="0" applyAlignment="0" applyProtection="0"/>
    <xf numFmtId="0" fontId="76" fillId="5" borderId="0" applyNumberFormat="0" applyBorder="0" applyAlignment="0" applyProtection="0"/>
    <xf numFmtId="43" fontId="0" fillId="0" borderId="0" applyFont="0" applyFill="0" applyBorder="0" applyAlignment="0" applyProtection="0"/>
    <xf numFmtId="0" fontId="77" fillId="6" borderId="0" applyNumberFormat="0" applyBorder="0" applyAlignment="0" applyProtection="0"/>
    <xf numFmtId="0" fontId="78" fillId="0" borderId="0" applyNumberFormat="0" applyFill="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7" borderId="2" applyNumberFormat="0" applyFont="0" applyAlignment="0" applyProtection="0"/>
    <xf numFmtId="0" fontId="77" fillId="8" borderId="0" applyNumberFormat="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3" applyNumberFormat="0" applyFill="0" applyAlignment="0" applyProtection="0"/>
    <xf numFmtId="0" fontId="86" fillId="0" borderId="3" applyNumberFormat="0" applyFill="0" applyAlignment="0" applyProtection="0"/>
    <xf numFmtId="0" fontId="77" fillId="9" borderId="0" applyNumberFormat="0" applyBorder="0" applyAlignment="0" applyProtection="0"/>
    <xf numFmtId="0" fontId="81" fillId="0" borderId="4" applyNumberFormat="0" applyFill="0" applyAlignment="0" applyProtection="0"/>
    <xf numFmtId="0" fontId="77" fillId="10" borderId="0" applyNumberFormat="0" applyBorder="0" applyAlignment="0" applyProtection="0"/>
    <xf numFmtId="0" fontId="87" fillId="11" borderId="5" applyNumberFormat="0" applyAlignment="0" applyProtection="0"/>
    <xf numFmtId="0" fontId="88" fillId="11" borderId="1" applyNumberFormat="0" applyAlignment="0" applyProtection="0"/>
    <xf numFmtId="0" fontId="89" fillId="12" borderId="6" applyNumberFormat="0" applyAlignment="0" applyProtection="0"/>
    <xf numFmtId="0" fontId="74" fillId="13" borderId="0" applyNumberFormat="0" applyBorder="0" applyAlignment="0" applyProtection="0"/>
    <xf numFmtId="0" fontId="77" fillId="14" borderId="0" applyNumberFormat="0" applyBorder="0" applyAlignment="0" applyProtection="0"/>
    <xf numFmtId="0" fontId="90" fillId="0" borderId="7" applyNumberFormat="0" applyFill="0" applyAlignment="0" applyProtection="0"/>
    <xf numFmtId="0" fontId="91" fillId="0" borderId="8" applyNumberFormat="0" applyFill="0" applyAlignment="0" applyProtection="0"/>
    <xf numFmtId="0" fontId="92" fillId="15" borderId="0" applyNumberFormat="0" applyBorder="0" applyAlignment="0" applyProtection="0"/>
    <xf numFmtId="0" fontId="93" fillId="16" borderId="0" applyNumberFormat="0" applyBorder="0" applyAlignment="0" applyProtection="0"/>
    <xf numFmtId="0" fontId="74" fillId="17" borderId="0" applyNumberFormat="0" applyBorder="0" applyAlignment="0" applyProtection="0"/>
    <xf numFmtId="0" fontId="77" fillId="18" borderId="0" applyNumberFormat="0" applyBorder="0" applyAlignment="0" applyProtection="0"/>
    <xf numFmtId="0" fontId="74" fillId="19" borderId="0" applyNumberFormat="0" applyBorder="0" applyAlignment="0" applyProtection="0"/>
    <xf numFmtId="0" fontId="61" fillId="0" borderId="0">
      <alignment/>
      <protection/>
    </xf>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7" fillId="23" borderId="0" applyNumberFormat="0" applyBorder="0" applyAlignment="0" applyProtection="0"/>
    <xf numFmtId="0" fontId="74" fillId="0" borderId="0">
      <alignment/>
      <protection/>
    </xf>
    <xf numFmtId="0" fontId="77"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7" fillId="27" borderId="0" applyNumberFormat="0" applyBorder="0" applyAlignment="0" applyProtection="0"/>
    <xf numFmtId="0" fontId="74"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80" fillId="0" borderId="0">
      <alignment vertical="center"/>
      <protection/>
    </xf>
    <xf numFmtId="0" fontId="74" fillId="31" borderId="0" applyNumberFormat="0" applyBorder="0" applyAlignment="0" applyProtection="0"/>
    <xf numFmtId="0" fontId="77" fillId="32" borderId="0" applyNumberFormat="0" applyBorder="0" applyAlignment="0" applyProtection="0"/>
    <xf numFmtId="0" fontId="17" fillId="0" borderId="0">
      <alignment/>
      <protection locked="0"/>
    </xf>
    <xf numFmtId="0" fontId="0" fillId="0" borderId="0">
      <alignment/>
      <protection/>
    </xf>
    <xf numFmtId="0" fontId="17" fillId="0" borderId="0">
      <alignment/>
      <protection locked="0"/>
    </xf>
    <xf numFmtId="0" fontId="17" fillId="0" borderId="0">
      <alignment/>
      <protection locked="0"/>
    </xf>
  </cellStyleXfs>
  <cellXfs count="333">
    <xf numFmtId="0" fontId="0" fillId="0" borderId="0" xfId="0" applyAlignment="1">
      <alignment vertical="center"/>
    </xf>
    <xf numFmtId="0" fontId="74" fillId="0" borderId="0" xfId="56">
      <alignment/>
      <protection/>
    </xf>
    <xf numFmtId="0" fontId="2" fillId="0" borderId="0" xfId="56" applyFont="1" applyBorder="1" applyAlignment="1">
      <alignment horizontal="center" vertical="center" wrapText="1"/>
      <protection/>
    </xf>
    <xf numFmtId="0" fontId="3" fillId="0" borderId="0" xfId="56" applyFont="1" applyBorder="1" applyAlignment="1">
      <alignment horizontal="right" vertical="center" wrapText="1"/>
      <protection/>
    </xf>
    <xf numFmtId="0" fontId="4" fillId="0" borderId="9" xfId="56" applyFont="1" applyBorder="1" applyAlignment="1">
      <alignment horizontal="center" vertical="center" wrapText="1"/>
      <protection/>
    </xf>
    <xf numFmtId="0" fontId="5" fillId="0" borderId="9" xfId="56" applyFont="1" applyBorder="1" applyAlignment="1">
      <alignment horizontal="center" vertical="center" wrapText="1"/>
      <protection/>
    </xf>
    <xf numFmtId="4" fontId="5" fillId="0" borderId="9" xfId="56" applyNumberFormat="1" applyFont="1" applyBorder="1" applyAlignment="1">
      <alignment horizontal="right" vertical="center" wrapText="1"/>
      <protection/>
    </xf>
    <xf numFmtId="0" fontId="74" fillId="0" borderId="0" xfId="56" applyBorder="1">
      <alignment/>
      <protection/>
    </xf>
    <xf numFmtId="0" fontId="3" fillId="0" borderId="0" xfId="56" applyFont="1" applyBorder="1" applyAlignment="1">
      <alignment horizontal="left" vertical="center" wrapText="1"/>
      <protection/>
    </xf>
    <xf numFmtId="0" fontId="3" fillId="0" borderId="0" xfId="56" applyFont="1" applyBorder="1" applyAlignment="1">
      <alignment vertical="center" wrapText="1"/>
      <protection/>
    </xf>
    <xf numFmtId="4" fontId="5" fillId="0" borderId="9" xfId="56" applyNumberFormat="1" applyFont="1" applyBorder="1" applyAlignment="1">
      <alignment horizontal="center" vertical="center" wrapText="1"/>
      <protection/>
    </xf>
    <xf numFmtId="0" fontId="94" fillId="0" borderId="9" xfId="0" applyFont="1" applyFill="1" applyBorder="1" applyAlignment="1">
      <alignment horizontal="center" vertical="center"/>
    </xf>
    <xf numFmtId="0" fontId="74" fillId="0" borderId="0" xfId="56">
      <alignment/>
      <protection/>
    </xf>
    <xf numFmtId="0" fontId="94" fillId="0" borderId="9" xfId="0" applyFont="1" applyFill="1" applyBorder="1" applyAlignment="1">
      <alignment horizontal="center" vertical="center" wrapText="1"/>
    </xf>
    <xf numFmtId="0" fontId="80" fillId="0" borderId="0" xfId="64">
      <alignment vertical="center"/>
      <protection/>
    </xf>
    <xf numFmtId="0" fontId="3" fillId="0" borderId="0" xfId="64" applyFont="1" applyBorder="1" applyAlignment="1">
      <alignment vertical="center" wrapText="1"/>
      <protection/>
    </xf>
    <xf numFmtId="0" fontId="3" fillId="0" borderId="0" xfId="64" applyFont="1" applyBorder="1" applyAlignment="1">
      <alignment horizontal="left" vertical="center" wrapText="1"/>
      <protection/>
    </xf>
    <xf numFmtId="0" fontId="2" fillId="0" borderId="0" xfId="64" applyFont="1" applyAlignment="1">
      <alignment horizontal="center" vertical="center" wrapText="1"/>
      <protection/>
    </xf>
    <xf numFmtId="0" fontId="3" fillId="0" borderId="0" xfId="64" applyFont="1" applyBorder="1" applyAlignment="1">
      <alignment horizontal="right" vertical="center" wrapText="1"/>
      <protection/>
    </xf>
    <xf numFmtId="0" fontId="4" fillId="0" borderId="9" xfId="64" applyFont="1" applyBorder="1" applyAlignment="1">
      <alignment horizontal="center" vertical="center" wrapText="1"/>
      <protection/>
    </xf>
    <xf numFmtId="0" fontId="5" fillId="0" borderId="9" xfId="64" applyFont="1" applyBorder="1" applyAlignment="1">
      <alignment vertical="center" wrapText="1"/>
      <protection/>
    </xf>
    <xf numFmtId="0" fontId="5" fillId="0" borderId="9" xfId="64" applyFont="1" applyBorder="1" applyAlignment="1">
      <alignment horizontal="center" vertical="center" wrapText="1"/>
      <protection/>
    </xf>
    <xf numFmtId="4" fontId="5" fillId="0" borderId="9" xfId="64" applyNumberFormat="1" applyFont="1" applyBorder="1" applyAlignment="1">
      <alignment horizontal="right" vertical="center" wrapText="1"/>
      <protection/>
    </xf>
    <xf numFmtId="176" fontId="80" fillId="0" borderId="0" xfId="64" applyNumberFormat="1">
      <alignment vertical="center"/>
      <protection/>
    </xf>
    <xf numFmtId="0" fontId="2" fillId="0" borderId="0" xfId="64" applyFont="1" applyBorder="1" applyAlignment="1">
      <alignment horizontal="center" vertical="center" wrapText="1"/>
      <protection/>
    </xf>
    <xf numFmtId="0" fontId="5" fillId="0" borderId="9" xfId="64" applyFont="1" applyBorder="1" applyAlignment="1">
      <alignment horizontal="left" vertical="center" wrapText="1"/>
      <protection/>
    </xf>
    <xf numFmtId="176" fontId="80" fillId="0" borderId="9" xfId="64" applyNumberFormat="1" applyBorder="1" applyAlignment="1">
      <alignment horizontal="right" vertical="center"/>
      <protection/>
    </xf>
    <xf numFmtId="176" fontId="80" fillId="0" borderId="0" xfId="64" applyNumberFormat="1" applyAlignment="1">
      <alignment horizontal="left" vertical="center"/>
      <protection/>
    </xf>
    <xf numFmtId="0" fontId="5" fillId="33" borderId="9" xfId="64" applyFont="1" applyFill="1" applyBorder="1" applyAlignment="1">
      <alignment horizontal="left" vertical="center" wrapText="1"/>
      <protection/>
    </xf>
    <xf numFmtId="0" fontId="5" fillId="33" borderId="9" xfId="64" applyFont="1" applyFill="1" applyBorder="1" applyAlignment="1">
      <alignment horizontal="center" vertical="center" wrapText="1"/>
      <protection/>
    </xf>
    <xf numFmtId="4" fontId="5" fillId="33" borderId="9" xfId="64" applyNumberFormat="1" applyFont="1" applyFill="1" applyBorder="1" applyAlignment="1">
      <alignment horizontal="right" vertical="center" wrapText="1"/>
      <protection/>
    </xf>
    <xf numFmtId="0" fontId="3" fillId="33" borderId="0" xfId="64" applyFont="1" applyFill="1" applyBorder="1" applyAlignment="1">
      <alignment vertical="center" wrapText="1"/>
      <protection/>
    </xf>
    <xf numFmtId="4" fontId="5" fillId="0" borderId="9" xfId="64" applyNumberFormat="1" applyFont="1" applyBorder="1" applyAlignment="1">
      <alignment vertical="center" wrapText="1"/>
      <protection/>
    </xf>
    <xf numFmtId="0" fontId="4" fillId="0" borderId="9" xfId="64" applyFont="1" applyBorder="1" applyAlignment="1">
      <alignment vertical="center" wrapText="1"/>
      <protection/>
    </xf>
    <xf numFmtId="0" fontId="7" fillId="0" borderId="0" xfId="67" applyFont="1" applyFill="1" applyBorder="1" applyAlignment="1" applyProtection="1">
      <alignment/>
      <protection/>
    </xf>
    <xf numFmtId="0" fontId="8" fillId="33" borderId="0" xfId="67" applyFont="1" applyFill="1" applyBorder="1" applyAlignment="1" applyProtection="1">
      <alignment/>
      <protection/>
    </xf>
    <xf numFmtId="0" fontId="9" fillId="0" borderId="0" xfId="67" applyFont="1" applyFill="1" applyBorder="1" applyAlignment="1" applyProtection="1">
      <alignment horizontal="center" vertical="center" wrapText="1"/>
      <protection/>
    </xf>
    <xf numFmtId="0" fontId="10" fillId="0" borderId="0" xfId="67" applyFont="1" applyFill="1" applyBorder="1" applyAlignment="1" applyProtection="1">
      <alignment horizontal="center" vertical="center" wrapText="1"/>
      <protection/>
    </xf>
    <xf numFmtId="0" fontId="11" fillId="0" borderId="0" xfId="67" applyFont="1" applyFill="1" applyBorder="1" applyAlignment="1" applyProtection="1">
      <alignment horizontal="right" vertical="center" wrapText="1"/>
      <protection/>
    </xf>
    <xf numFmtId="0" fontId="12" fillId="0" borderId="10" xfId="67" applyFont="1" applyFill="1" applyBorder="1" applyAlignment="1" applyProtection="1">
      <alignment horizontal="center" vertical="center" wrapText="1"/>
      <protection/>
    </xf>
    <xf numFmtId="0" fontId="12" fillId="0" borderId="9" xfId="67" applyFont="1" applyFill="1" applyBorder="1" applyAlignment="1" applyProtection="1">
      <alignment horizontal="center" vertical="center" wrapText="1"/>
      <protection/>
    </xf>
    <xf numFmtId="0" fontId="12" fillId="0" borderId="11" xfId="67" applyFont="1" applyFill="1" applyBorder="1" applyAlignment="1" applyProtection="1">
      <alignment horizontal="center" vertical="center" wrapText="1"/>
      <protection/>
    </xf>
    <xf numFmtId="0" fontId="12" fillId="0" borderId="12" xfId="67" applyFont="1" applyFill="1" applyBorder="1" applyAlignment="1" applyProtection="1">
      <alignment horizontal="center" vertical="center" wrapText="1"/>
      <protection/>
    </xf>
    <xf numFmtId="0" fontId="12" fillId="34" borderId="13" xfId="67" applyFont="1" applyFill="1" applyBorder="1" applyAlignment="1" applyProtection="1">
      <alignment horizontal="center" vertical="center" wrapText="1"/>
      <protection/>
    </xf>
    <xf numFmtId="176" fontId="12" fillId="34" borderId="9" xfId="67" applyNumberFormat="1" applyFont="1" applyFill="1" applyBorder="1" applyAlignment="1" applyProtection="1">
      <alignment horizontal="center" vertical="center" wrapText="1"/>
      <protection/>
    </xf>
    <xf numFmtId="176" fontId="12" fillId="34" borderId="14" xfId="67" applyNumberFormat="1" applyFont="1" applyFill="1" applyBorder="1" applyAlignment="1" applyProtection="1">
      <alignment horizontal="center" vertical="center" wrapText="1"/>
      <protection/>
    </xf>
    <xf numFmtId="0" fontId="13" fillId="0" borderId="13" xfId="67" applyFont="1" applyFill="1" applyBorder="1" applyAlignment="1" applyProtection="1">
      <alignment horizontal="left" vertical="center" wrapText="1"/>
      <protection/>
    </xf>
    <xf numFmtId="176" fontId="13" fillId="0" borderId="9" xfId="67" applyNumberFormat="1" applyFont="1" applyFill="1" applyBorder="1" applyAlignment="1" applyProtection="1">
      <alignment horizontal="center" vertical="center" wrapText="1"/>
      <protection/>
    </xf>
    <xf numFmtId="176" fontId="13" fillId="0" borderId="14" xfId="67" applyNumberFormat="1" applyFont="1" applyFill="1" applyBorder="1" applyAlignment="1" applyProtection="1">
      <alignment horizontal="center" vertical="center" wrapText="1"/>
      <protection/>
    </xf>
    <xf numFmtId="0" fontId="14" fillId="0" borderId="0" xfId="67" applyFont="1" applyFill="1" applyBorder="1" applyAlignment="1" applyProtection="1">
      <alignment horizontal="left" vertical="center" wrapText="1"/>
      <protection/>
    </xf>
    <xf numFmtId="0" fontId="15" fillId="0" borderId="0" xfId="19" applyFont="1" applyFill="1" applyBorder="1" applyAlignment="1">
      <alignment vertical="top"/>
      <protection locked="0"/>
    </xf>
    <xf numFmtId="0" fontId="16" fillId="0" borderId="0" xfId="19" applyFont="1" applyFill="1" applyBorder="1" applyAlignment="1">
      <alignment vertical="top"/>
      <protection locked="0"/>
    </xf>
    <xf numFmtId="49" fontId="16" fillId="0" borderId="0" xfId="19" applyNumberFormat="1" applyFont="1" applyFill="1" applyBorder="1" applyAlignment="1">
      <alignment horizontal="left" vertical="top"/>
      <protection locked="0"/>
    </xf>
    <xf numFmtId="177" fontId="16" fillId="0" borderId="0" xfId="19" applyNumberFormat="1" applyFont="1" applyFill="1" applyBorder="1" applyAlignment="1">
      <alignment horizontal="center" vertical="top"/>
      <protection locked="0"/>
    </xf>
    <xf numFmtId="0" fontId="17" fillId="0" borderId="0" xfId="0" applyFont="1" applyFill="1" applyAlignment="1" applyProtection="1">
      <alignment vertical="top"/>
      <protection locked="0"/>
    </xf>
    <xf numFmtId="0" fontId="18" fillId="0" borderId="0" xfId="68" applyFont="1" applyFill="1" applyBorder="1" applyAlignment="1">
      <alignment horizontal="left" vertical="center"/>
      <protection/>
    </xf>
    <xf numFmtId="0" fontId="19" fillId="0" borderId="0" xfId="19" applyFont="1" applyFill="1" applyBorder="1" applyAlignment="1">
      <alignment horizontal="center" vertical="top"/>
      <protection locked="0"/>
    </xf>
    <xf numFmtId="0" fontId="20" fillId="0" borderId="0" xfId="19" applyFont="1" applyFill="1" applyBorder="1" applyAlignment="1">
      <alignment horizontal="center" vertical="top"/>
      <protection locked="0"/>
    </xf>
    <xf numFmtId="177" fontId="20" fillId="0" borderId="0" xfId="19" applyNumberFormat="1" applyFont="1" applyFill="1" applyBorder="1" applyAlignment="1">
      <alignment horizontal="center" vertical="top"/>
      <protection locked="0"/>
    </xf>
    <xf numFmtId="49" fontId="21" fillId="0" borderId="9" xfId="19" applyNumberFormat="1" applyFont="1" applyFill="1" applyBorder="1" applyAlignment="1">
      <alignment horizontal="center" vertical="center"/>
      <protection locked="0"/>
    </xf>
    <xf numFmtId="0" fontId="21" fillId="0" borderId="9" xfId="19" applyFont="1" applyFill="1" applyBorder="1" applyAlignment="1">
      <alignment horizontal="center" vertical="center"/>
      <protection locked="0"/>
    </xf>
    <xf numFmtId="177" fontId="21" fillId="0" borderId="9" xfId="19" applyNumberFormat="1" applyFont="1" applyFill="1" applyBorder="1" applyAlignment="1">
      <alignment horizontal="center" vertical="center"/>
      <protection locked="0"/>
    </xf>
    <xf numFmtId="49" fontId="21" fillId="0" borderId="9" xfId="19" applyNumberFormat="1" applyFont="1" applyFill="1" applyBorder="1" applyAlignment="1">
      <alignment horizontal="left" vertical="center"/>
      <protection locked="0"/>
    </xf>
    <xf numFmtId="0" fontId="21" fillId="0" borderId="9" xfId="19" applyFont="1" applyFill="1" applyBorder="1" applyAlignment="1">
      <alignment horizontal="left" vertical="center"/>
      <protection locked="0"/>
    </xf>
    <xf numFmtId="177" fontId="16" fillId="0" borderId="9" xfId="19" applyNumberFormat="1" applyFont="1" applyFill="1" applyBorder="1" applyAlignment="1">
      <alignment horizontal="center" vertical="center"/>
      <protection locked="0"/>
    </xf>
    <xf numFmtId="49" fontId="21" fillId="0" borderId="9" xfId="19" applyNumberFormat="1" applyFont="1" applyFill="1" applyBorder="1" applyAlignment="1">
      <alignment horizontal="left" vertical="center" indent="1"/>
      <protection locked="0"/>
    </xf>
    <xf numFmtId="49" fontId="22" fillId="0" borderId="9" xfId="19" applyNumberFormat="1" applyFont="1" applyFill="1" applyBorder="1" applyAlignment="1">
      <alignment horizontal="left" vertical="center" indent="1"/>
      <protection locked="0"/>
    </xf>
    <xf numFmtId="49" fontId="16" fillId="0" borderId="9" xfId="19" applyNumberFormat="1" applyFont="1" applyFill="1" applyBorder="1" applyAlignment="1">
      <alignment horizontal="left" vertical="center" indent="2"/>
      <protection locked="0"/>
    </xf>
    <xf numFmtId="49" fontId="23" fillId="0" borderId="9" xfId="19" applyNumberFormat="1" applyFont="1" applyFill="1" applyBorder="1" applyAlignment="1">
      <alignment horizontal="left" vertical="center" indent="2"/>
      <protection locked="0"/>
    </xf>
    <xf numFmtId="0" fontId="16" fillId="0" borderId="9" xfId="19" applyFont="1" applyFill="1" applyBorder="1" applyAlignment="1">
      <alignment horizontal="left" vertical="center" indent="2"/>
      <protection locked="0"/>
    </xf>
    <xf numFmtId="0" fontId="21" fillId="0" borderId="14" xfId="19" applyFont="1" applyFill="1" applyBorder="1" applyAlignment="1">
      <alignment horizontal="center" vertical="center"/>
      <protection locked="0"/>
    </xf>
    <xf numFmtId="0" fontId="21" fillId="0" borderId="15" xfId="19" applyFont="1" applyFill="1" applyBorder="1" applyAlignment="1">
      <alignment horizontal="center" vertical="center"/>
      <protection locked="0"/>
    </xf>
    <xf numFmtId="0" fontId="24" fillId="0" borderId="0" xfId="69" applyFont="1" applyFill="1" applyBorder="1" applyAlignment="1" applyProtection="1">
      <alignment vertical="center"/>
      <protection/>
    </xf>
    <xf numFmtId="0" fontId="16" fillId="0" borderId="0" xfId="69" applyFont="1" applyFill="1" applyBorder="1" applyAlignment="1" applyProtection="1">
      <alignment vertical="center"/>
      <protection/>
    </xf>
    <xf numFmtId="0" fontId="21" fillId="0" borderId="0" xfId="69" applyFont="1" applyFill="1" applyBorder="1" applyAlignment="1" applyProtection="1">
      <alignment vertical="center"/>
      <protection/>
    </xf>
    <xf numFmtId="49" fontId="21" fillId="0" borderId="0" xfId="69" applyNumberFormat="1" applyFont="1" applyFill="1" applyBorder="1" applyAlignment="1" applyProtection="1">
      <alignment horizontal="left" vertical="center" indent="1"/>
      <protection/>
    </xf>
    <xf numFmtId="0" fontId="16" fillId="0" borderId="0" xfId="69" applyFont="1" applyFill="1" applyBorder="1" applyAlignment="1" applyProtection="1">
      <alignment horizontal="left" vertical="center" indent="2"/>
      <protection/>
    </xf>
    <xf numFmtId="177" fontId="24" fillId="0" borderId="0" xfId="69" applyNumberFormat="1" applyFont="1" applyFill="1" applyBorder="1" applyAlignment="1" applyProtection="1">
      <alignment vertical="center"/>
      <protection/>
    </xf>
    <xf numFmtId="0" fontId="18" fillId="0" borderId="0" xfId="69" applyFont="1" applyFill="1" applyBorder="1" applyAlignment="1" applyProtection="1">
      <alignment vertical="center"/>
      <protection/>
    </xf>
    <xf numFmtId="0" fontId="19" fillId="0" borderId="0" xfId="69" applyFont="1" applyFill="1" applyBorder="1" applyAlignment="1" applyProtection="1">
      <alignment horizontal="center" vertical="center"/>
      <protection/>
    </xf>
    <xf numFmtId="0" fontId="20" fillId="0" borderId="0" xfId="69" applyFont="1" applyFill="1" applyBorder="1" applyAlignment="1" applyProtection="1">
      <alignment horizontal="center" vertical="center"/>
      <protection/>
    </xf>
    <xf numFmtId="177" fontId="16" fillId="0" borderId="0" xfId="69" applyNumberFormat="1" applyFont="1" applyFill="1" applyBorder="1" applyAlignment="1" applyProtection="1">
      <alignment horizontal="right" vertical="center"/>
      <protection/>
    </xf>
    <xf numFmtId="0" fontId="21" fillId="0" borderId="9" xfId="69" applyFont="1" applyFill="1" applyBorder="1" applyAlignment="1" applyProtection="1">
      <alignment horizontal="center" vertical="center"/>
      <protection/>
    </xf>
    <xf numFmtId="177" fontId="21" fillId="0" borderId="9" xfId="69" applyNumberFormat="1" applyFont="1" applyFill="1" applyBorder="1" applyAlignment="1" applyProtection="1">
      <alignment horizontal="center" vertical="center"/>
      <protection/>
    </xf>
    <xf numFmtId="0" fontId="21" fillId="0" borderId="9" xfId="69" applyFont="1" applyFill="1" applyBorder="1" applyAlignment="1" applyProtection="1">
      <alignment horizontal="left" vertical="center"/>
      <protection/>
    </xf>
    <xf numFmtId="0" fontId="21" fillId="0" borderId="9" xfId="69" applyFont="1" applyFill="1" applyBorder="1" applyAlignment="1" applyProtection="1">
      <alignment vertical="center"/>
      <protection/>
    </xf>
    <xf numFmtId="49" fontId="21" fillId="0" borderId="9" xfId="69" applyNumberFormat="1" applyFont="1" applyFill="1" applyBorder="1" applyAlignment="1" applyProtection="1">
      <alignment horizontal="left" vertical="center" indent="1"/>
      <protection/>
    </xf>
    <xf numFmtId="49" fontId="25" fillId="0" borderId="9" xfId="69" applyNumberFormat="1" applyFont="1" applyFill="1" applyBorder="1" applyAlignment="1" applyProtection="1">
      <alignment horizontal="left" vertical="center" indent="1"/>
      <protection/>
    </xf>
    <xf numFmtId="178" fontId="21" fillId="0" borderId="9" xfId="69" applyNumberFormat="1" applyFont="1" applyFill="1" applyBorder="1" applyAlignment="1" applyProtection="1">
      <alignment horizontal="center" vertical="center"/>
      <protection/>
    </xf>
    <xf numFmtId="176" fontId="21" fillId="0" borderId="0" xfId="69" applyNumberFormat="1" applyFont="1" applyFill="1" applyBorder="1" applyAlignment="1" applyProtection="1">
      <alignment horizontal="left" vertical="center" indent="1"/>
      <protection/>
    </xf>
    <xf numFmtId="0" fontId="16" fillId="0" borderId="9" xfId="69" applyFont="1" applyFill="1" applyBorder="1" applyAlignment="1" applyProtection="1">
      <alignment horizontal="left" vertical="center" indent="2"/>
      <protection/>
    </xf>
    <xf numFmtId="0" fontId="23" fillId="0" borderId="9" xfId="69" applyFont="1" applyFill="1" applyBorder="1" applyAlignment="1" applyProtection="1">
      <alignment horizontal="left" vertical="center" indent="2"/>
      <protection/>
    </xf>
    <xf numFmtId="178" fontId="26" fillId="0" borderId="9" xfId="0" applyNumberFormat="1" applyFont="1" applyFill="1" applyBorder="1" applyAlignment="1" applyProtection="1">
      <alignment horizontal="center" vertical="center"/>
      <protection/>
    </xf>
    <xf numFmtId="0" fontId="14" fillId="0" borderId="9" xfId="69" applyFont="1" applyFill="1" applyBorder="1" applyAlignment="1" applyProtection="1">
      <alignment horizontal="left" vertical="center" indent="2"/>
      <protection/>
    </xf>
    <xf numFmtId="178" fontId="26" fillId="0" borderId="9" xfId="0" applyNumberFormat="1" applyFont="1" applyFill="1" applyBorder="1" applyAlignment="1" applyProtection="1">
      <alignment horizontal="center" vertical="center" wrapText="1"/>
      <protection/>
    </xf>
    <xf numFmtId="0" fontId="21" fillId="0" borderId="14" xfId="69" applyFont="1" applyFill="1" applyBorder="1" applyAlignment="1" applyProtection="1">
      <alignment horizontal="center" vertical="center"/>
      <protection/>
    </xf>
    <xf numFmtId="0" fontId="21" fillId="0" borderId="15" xfId="69" applyFont="1" applyFill="1" applyBorder="1" applyAlignment="1" applyProtection="1">
      <alignment horizontal="center" vertical="center"/>
      <protection/>
    </xf>
    <xf numFmtId="0" fontId="24" fillId="0" borderId="0" xfId="51" applyFont="1" applyAlignment="1">
      <alignment wrapText="1"/>
      <protection/>
    </xf>
    <xf numFmtId="0" fontId="16" fillId="0" borderId="0" xfId="51" applyFont="1" applyAlignment="1">
      <alignment wrapText="1"/>
      <protection/>
    </xf>
    <xf numFmtId="0" fontId="27" fillId="0" borderId="0" xfId="51" applyFont="1" applyAlignment="1">
      <alignment horizontal="center" vertical="center" wrapText="1"/>
      <protection/>
    </xf>
    <xf numFmtId="0" fontId="21" fillId="0" borderId="0" xfId="51" applyFont="1" applyAlignment="1">
      <alignment horizontal="center" vertical="center" wrapText="1"/>
      <protection/>
    </xf>
    <xf numFmtId="0" fontId="21" fillId="0" borderId="0" xfId="51" applyFont="1" applyAlignment="1">
      <alignment wrapText="1"/>
      <protection/>
    </xf>
    <xf numFmtId="0" fontId="18" fillId="0" borderId="0" xfId="68" applyFont="1" applyFill="1" applyBorder="1" applyAlignment="1">
      <alignment horizontal="left" vertical="center" wrapText="1"/>
      <protection/>
    </xf>
    <xf numFmtId="0" fontId="28" fillId="0" borderId="0" xfId="68" applyFont="1" applyFill="1" applyBorder="1" applyAlignment="1">
      <alignment horizontal="left" vertical="center" wrapText="1"/>
      <protection/>
    </xf>
    <xf numFmtId="49" fontId="19" fillId="0" borderId="0" xfId="51" applyNumberFormat="1" applyFont="1" applyAlignment="1">
      <alignment horizontal="centerContinuous" vertical="center" wrapText="1"/>
      <protection/>
    </xf>
    <xf numFmtId="49" fontId="20" fillId="0" borderId="0" xfId="51" applyNumberFormat="1" applyFont="1" applyAlignment="1">
      <alignment horizontal="centerContinuous" vertical="center" wrapText="1"/>
      <protection/>
    </xf>
    <xf numFmtId="0" fontId="21" fillId="0" borderId="0" xfId="51" applyFont="1" applyAlignment="1">
      <alignment horizontal="center" wrapText="1"/>
      <protection/>
    </xf>
    <xf numFmtId="177" fontId="29" fillId="0" borderId="0" xfId="19" applyNumberFormat="1" applyFont="1" applyFill="1" applyBorder="1" applyAlignment="1">
      <alignment horizontal="right" vertical="top"/>
      <protection locked="0"/>
    </xf>
    <xf numFmtId="0" fontId="27" fillId="0" borderId="9" xfId="51" applyFont="1" applyBorder="1" applyAlignment="1">
      <alignment horizontal="center" vertical="center" wrapText="1"/>
      <protection/>
    </xf>
    <xf numFmtId="1" fontId="27" fillId="0" borderId="9" xfId="51" applyNumberFormat="1" applyFont="1" applyBorder="1" applyAlignment="1" applyProtection="1">
      <alignment horizontal="center" vertical="center" wrapText="1"/>
      <protection locked="0"/>
    </xf>
    <xf numFmtId="0" fontId="27" fillId="0" borderId="0" xfId="51" applyFont="1" applyBorder="1" applyAlignment="1">
      <alignment horizontal="center" vertical="center" wrapText="1"/>
      <protection/>
    </xf>
    <xf numFmtId="178" fontId="16" fillId="0" borderId="9" xfId="51" applyNumberFormat="1" applyFont="1" applyFill="1" applyBorder="1" applyAlignment="1">
      <alignment horizontal="right" vertical="center" wrapText="1"/>
      <protection/>
    </xf>
    <xf numFmtId="0" fontId="21" fillId="0" borderId="0" xfId="51" applyFont="1" applyBorder="1" applyAlignment="1">
      <alignment horizontal="center" vertical="center" wrapText="1"/>
      <protection/>
    </xf>
    <xf numFmtId="0" fontId="16" fillId="0" borderId="0" xfId="51" applyFont="1" applyBorder="1" applyAlignment="1">
      <alignment wrapText="1"/>
      <protection/>
    </xf>
    <xf numFmtId="0" fontId="21" fillId="0" borderId="9" xfId="51" applyFont="1" applyBorder="1" applyAlignment="1">
      <alignment horizontal="center" vertical="center" wrapText="1"/>
      <protection/>
    </xf>
    <xf numFmtId="178" fontId="16" fillId="0" borderId="9" xfId="51" applyNumberFormat="1" applyFont="1" applyBorder="1" applyAlignment="1">
      <alignment horizontal="right" vertical="center" wrapText="1"/>
      <protection/>
    </xf>
    <xf numFmtId="0" fontId="21" fillId="0" borderId="0" xfId="51" applyFont="1" applyBorder="1" applyAlignment="1">
      <alignment wrapText="1"/>
      <protection/>
    </xf>
    <xf numFmtId="0" fontId="0" fillId="0" borderId="0" xfId="51" applyFont="1" applyAlignment="1">
      <alignment horizontal="left" wrapText="1"/>
      <protection/>
    </xf>
    <xf numFmtId="0" fontId="30" fillId="0" borderId="0" xfId="19" applyFont="1" applyFill="1" applyBorder="1" applyAlignment="1">
      <alignment vertical="top"/>
      <protection locked="0"/>
    </xf>
    <xf numFmtId="49" fontId="15" fillId="0" borderId="0" xfId="69" applyNumberFormat="1" applyFont="1" applyFill="1" applyBorder="1" applyAlignment="1" applyProtection="1">
      <alignment/>
      <protection/>
    </xf>
    <xf numFmtId="2" fontId="15" fillId="0" borderId="0" xfId="69" applyNumberFormat="1" applyFont="1" applyFill="1" applyBorder="1" applyAlignment="1" applyProtection="1">
      <alignment/>
      <protection/>
    </xf>
    <xf numFmtId="177" fontId="15" fillId="0" borderId="0" xfId="19" applyNumberFormat="1" applyFont="1" applyFill="1" applyBorder="1" applyAlignment="1">
      <alignment vertical="top"/>
      <protection locked="0"/>
    </xf>
    <xf numFmtId="0" fontId="16" fillId="0" borderId="0" xfId="68" applyFont="1" applyFill="1" applyBorder="1" applyAlignment="1">
      <alignment horizontal="left" vertical="center"/>
      <protection/>
    </xf>
    <xf numFmtId="0" fontId="19" fillId="0" borderId="0" xfId="19" applyFont="1" applyFill="1" applyBorder="1" applyAlignment="1">
      <alignment horizontal="center" vertical="center" wrapText="1"/>
      <protection locked="0"/>
    </xf>
    <xf numFmtId="0" fontId="20" fillId="0" borderId="0" xfId="19" applyFont="1" applyFill="1" applyBorder="1" applyAlignment="1">
      <alignment horizontal="center" vertical="center"/>
      <protection locked="0"/>
    </xf>
    <xf numFmtId="49" fontId="27" fillId="0" borderId="9" xfId="19" applyNumberFormat="1" applyFont="1" applyFill="1" applyBorder="1" applyAlignment="1">
      <alignment horizontal="center" vertical="center"/>
      <protection locked="0"/>
    </xf>
    <xf numFmtId="0" fontId="21" fillId="0" borderId="0" xfId="19" applyFont="1" applyFill="1" applyBorder="1" applyAlignment="1">
      <alignment vertical="top"/>
      <protection locked="0"/>
    </xf>
    <xf numFmtId="0" fontId="30" fillId="0" borderId="0" xfId="69" applyFont="1" applyFill="1" applyBorder="1" applyAlignment="1" applyProtection="1">
      <alignment vertical="center" wrapText="1"/>
      <protection/>
    </xf>
    <xf numFmtId="49" fontId="16" fillId="0" borderId="9" xfId="19" applyNumberFormat="1" applyFont="1" applyFill="1" applyBorder="1" applyAlignment="1">
      <alignment horizontal="center" vertical="center"/>
      <protection locked="0"/>
    </xf>
    <xf numFmtId="49" fontId="16" fillId="0" borderId="9" xfId="19" applyNumberFormat="1" applyFont="1" applyFill="1" applyBorder="1" applyAlignment="1">
      <alignment horizontal="left" vertical="center"/>
      <protection locked="0"/>
    </xf>
    <xf numFmtId="178" fontId="16" fillId="0" borderId="0" xfId="19" applyNumberFormat="1" applyFont="1" applyFill="1" applyBorder="1" applyAlignment="1">
      <alignment vertical="top"/>
      <protection locked="0"/>
    </xf>
    <xf numFmtId="176" fontId="15" fillId="0" borderId="0" xfId="19" applyNumberFormat="1" applyFont="1" applyFill="1" applyBorder="1" applyAlignment="1">
      <alignment vertical="top"/>
      <protection locked="0"/>
    </xf>
    <xf numFmtId="49" fontId="16" fillId="0" borderId="9" xfId="19" applyNumberFormat="1" applyFont="1" applyFill="1" applyBorder="1" applyAlignment="1">
      <alignment horizontal="left" vertical="center" indent="1"/>
      <protection locked="0"/>
    </xf>
    <xf numFmtId="178" fontId="15" fillId="0" borderId="0" xfId="19" applyNumberFormat="1" applyFont="1" applyFill="1" applyBorder="1" applyAlignment="1">
      <alignment vertical="top"/>
      <protection locked="0"/>
    </xf>
    <xf numFmtId="0" fontId="15" fillId="0" borderId="0" xfId="69" applyFont="1" applyFill="1" applyBorder="1" applyAlignment="1" applyProtection="1">
      <alignment vertical="center" wrapText="1"/>
      <protection/>
    </xf>
    <xf numFmtId="49" fontId="14" fillId="0" borderId="0" xfId="19" applyNumberFormat="1" applyFont="1" applyFill="1" applyBorder="1" applyAlignment="1">
      <alignment horizontal="left" vertical="top"/>
      <protection locked="0"/>
    </xf>
    <xf numFmtId="177" fontId="30" fillId="0" borderId="0" xfId="19" applyNumberFormat="1" applyFont="1" applyFill="1" applyBorder="1" applyAlignment="1">
      <alignment vertical="top"/>
      <protection locked="0"/>
    </xf>
    <xf numFmtId="0" fontId="30" fillId="0" borderId="0" xfId="69" applyFont="1" applyFill="1" applyBorder="1" applyAlignment="1" applyProtection="1">
      <alignment horizontal="center" vertical="center" wrapText="1"/>
      <protection/>
    </xf>
    <xf numFmtId="0" fontId="15" fillId="0" borderId="0" xfId="69" applyFont="1" applyFill="1" applyBorder="1" applyAlignment="1" applyProtection="1">
      <alignment horizontal="center" vertical="center" wrapText="1"/>
      <protection/>
    </xf>
    <xf numFmtId="49" fontId="15" fillId="0" borderId="0" xfId="69" applyNumberFormat="1" applyFont="1" applyFill="1" applyBorder="1" applyAlignment="1" applyProtection="1">
      <alignment vertical="center"/>
      <protection locked="0"/>
    </xf>
    <xf numFmtId="2" fontId="15" fillId="0" borderId="0" xfId="69" applyNumberFormat="1" applyFont="1" applyFill="1" applyBorder="1" applyAlignment="1" applyProtection="1">
      <alignment vertical="center"/>
      <protection locked="0"/>
    </xf>
    <xf numFmtId="178" fontId="16" fillId="0" borderId="9" xfId="19" applyNumberFormat="1" applyFont="1" applyFill="1" applyBorder="1" applyAlignment="1">
      <alignment vertical="center"/>
      <protection locked="0"/>
    </xf>
    <xf numFmtId="49" fontId="15" fillId="0" borderId="0" xfId="19" applyNumberFormat="1" applyFont="1" applyFill="1" applyBorder="1" applyAlignment="1">
      <alignment horizontal="left" vertical="top" indent="1"/>
      <protection locked="0"/>
    </xf>
    <xf numFmtId="49" fontId="15" fillId="0" borderId="0" xfId="19" applyNumberFormat="1" applyFont="1" applyFill="1" applyBorder="1" applyAlignment="1">
      <alignment horizontal="left" vertical="top" indent="2"/>
      <protection locked="0"/>
    </xf>
    <xf numFmtId="177" fontId="16" fillId="0" borderId="0" xfId="19" applyNumberFormat="1" applyFont="1" applyFill="1" applyBorder="1" applyAlignment="1">
      <alignment vertical="top"/>
      <protection locked="0"/>
    </xf>
    <xf numFmtId="177" fontId="16" fillId="0" borderId="9" xfId="19" applyNumberFormat="1" applyFont="1" applyFill="1" applyBorder="1" applyAlignment="1">
      <alignment vertical="center"/>
      <protection locked="0"/>
    </xf>
    <xf numFmtId="49" fontId="22" fillId="0" borderId="9" xfId="19" applyNumberFormat="1" applyFont="1" applyFill="1" applyBorder="1" applyAlignment="1">
      <alignment horizontal="left" vertical="center" wrapText="1" indent="1"/>
      <protection locked="0"/>
    </xf>
    <xf numFmtId="177" fontId="21" fillId="0" borderId="9" xfId="19" applyNumberFormat="1" applyFont="1" applyFill="1" applyBorder="1" applyAlignment="1">
      <alignment vertical="center"/>
      <protection locked="0"/>
    </xf>
    <xf numFmtId="177" fontId="16" fillId="0" borderId="0" xfId="19" applyNumberFormat="1" applyFont="1" applyFill="1" applyBorder="1" applyAlignment="1">
      <alignment horizontal="right" vertical="center"/>
      <protection locked="0"/>
    </xf>
    <xf numFmtId="49" fontId="22" fillId="0" borderId="9" xfId="19" applyNumberFormat="1" applyFont="1" applyFill="1" applyBorder="1" applyAlignment="1">
      <alignment horizontal="left" vertical="center"/>
      <protection locked="0"/>
    </xf>
    <xf numFmtId="0" fontId="26" fillId="0" borderId="9" xfId="0" applyFont="1" applyFill="1" applyBorder="1" applyAlignment="1" applyProtection="1">
      <alignment horizontal="justify" vertical="center" wrapText="1"/>
      <protection/>
    </xf>
    <xf numFmtId="0" fontId="31" fillId="0" borderId="9" xfId="0" applyFont="1" applyFill="1" applyBorder="1" applyAlignment="1" applyProtection="1">
      <alignment horizontal="right" vertical="center" wrapText="1"/>
      <protection/>
    </xf>
    <xf numFmtId="0" fontId="26" fillId="0" borderId="9" xfId="0" applyFont="1" applyFill="1" applyBorder="1" applyAlignment="1" applyProtection="1">
      <alignment horizontal="center" vertical="center" wrapText="1"/>
      <protection/>
    </xf>
    <xf numFmtId="0" fontId="32" fillId="0" borderId="9" xfId="0" applyFont="1" applyFill="1" applyBorder="1" applyAlignment="1" applyProtection="1">
      <alignment horizontal="center" vertical="center" wrapText="1"/>
      <protection/>
    </xf>
    <xf numFmtId="49" fontId="23" fillId="0" borderId="9" xfId="19" applyNumberFormat="1" applyFont="1" applyFill="1" applyBorder="1" applyAlignment="1">
      <alignment horizontal="left" vertical="center" indent="1"/>
      <protection locked="0"/>
    </xf>
    <xf numFmtId="0" fontId="22" fillId="0" borderId="9" xfId="19" applyFont="1" applyFill="1" applyBorder="1" applyAlignment="1">
      <alignment horizontal="center" vertical="center"/>
      <protection locked="0"/>
    </xf>
    <xf numFmtId="0" fontId="0" fillId="0" borderId="0" xfId="69" applyFont="1" applyFill="1" applyBorder="1" applyAlignment="1" applyProtection="1">
      <alignment vertical="center"/>
      <protection/>
    </xf>
    <xf numFmtId="0" fontId="27" fillId="0" borderId="0" xfId="69" applyFont="1" applyFill="1" applyBorder="1" applyAlignment="1" applyProtection="1">
      <alignment vertical="center"/>
      <protection/>
    </xf>
    <xf numFmtId="49" fontId="16" fillId="0" borderId="0" xfId="69" applyNumberFormat="1" applyFont="1" applyFill="1" applyBorder="1" applyAlignment="1" applyProtection="1">
      <alignment horizontal="left" vertical="center" indent="1"/>
      <protection/>
    </xf>
    <xf numFmtId="0" fontId="27" fillId="0" borderId="9" xfId="69" applyFont="1" applyFill="1" applyBorder="1" applyAlignment="1" applyProtection="1">
      <alignment horizontal="center" vertical="center"/>
      <protection/>
    </xf>
    <xf numFmtId="177" fontId="27" fillId="0" borderId="9" xfId="69" applyNumberFormat="1" applyFont="1" applyFill="1" applyBorder="1" applyAlignment="1" applyProtection="1">
      <alignment horizontal="center" vertical="center"/>
      <protection/>
    </xf>
    <xf numFmtId="0" fontId="26" fillId="0" borderId="16" xfId="0" applyFont="1" applyFill="1" applyBorder="1" applyAlignment="1" applyProtection="1">
      <alignment horizontal="justify" vertical="center" wrapText="1"/>
      <protection/>
    </xf>
    <xf numFmtId="0" fontId="31" fillId="0" borderId="17" xfId="0" applyFont="1" applyFill="1" applyBorder="1" applyAlignment="1" applyProtection="1">
      <alignment horizontal="center" vertical="center" wrapText="1"/>
      <protection/>
    </xf>
    <xf numFmtId="0" fontId="33" fillId="0" borderId="16" xfId="0" applyFont="1" applyFill="1" applyBorder="1" applyAlignment="1" applyProtection="1">
      <alignment horizontal="justify" vertical="center" wrapText="1"/>
      <protection/>
    </xf>
    <xf numFmtId="0" fontId="32" fillId="0" borderId="17" xfId="0" applyFont="1" applyFill="1" applyBorder="1" applyAlignment="1" applyProtection="1">
      <alignment horizontal="center" vertical="center" wrapText="1"/>
      <protection/>
    </xf>
    <xf numFmtId="0" fontId="17" fillId="0" borderId="0" xfId="0" applyFont="1" applyFill="1" applyAlignment="1" applyProtection="1">
      <alignment vertical="center"/>
      <protection locked="0"/>
    </xf>
    <xf numFmtId="178" fontId="24" fillId="0" borderId="0" xfId="51" applyNumberFormat="1" applyFont="1" applyAlignment="1">
      <alignment horizontal="center" wrapText="1"/>
      <protection/>
    </xf>
    <xf numFmtId="178" fontId="28" fillId="0" borderId="0" xfId="68" applyNumberFormat="1" applyFont="1" applyFill="1" applyBorder="1" applyAlignment="1">
      <alignment horizontal="center" vertical="center" wrapText="1"/>
      <protection/>
    </xf>
    <xf numFmtId="49" fontId="19" fillId="0" borderId="0" xfId="51" applyNumberFormat="1" applyFont="1" applyAlignment="1">
      <alignment horizontal="center" vertical="center" wrapText="1"/>
      <protection/>
    </xf>
    <xf numFmtId="178" fontId="29" fillId="0" borderId="0" xfId="19" applyNumberFormat="1" applyFont="1" applyFill="1" applyBorder="1" applyAlignment="1">
      <alignment horizontal="center" vertical="top"/>
      <protection locked="0"/>
    </xf>
    <xf numFmtId="178" fontId="27" fillId="0" borderId="9" xfId="51" applyNumberFormat="1" applyFont="1" applyBorder="1" applyAlignment="1" applyProtection="1">
      <alignment horizontal="center" vertical="center" wrapText="1"/>
      <protection locked="0"/>
    </xf>
    <xf numFmtId="0" fontId="0" fillId="0" borderId="9" xfId="0" applyFont="1" applyFill="1" applyBorder="1" applyAlignment="1" applyProtection="1">
      <alignment horizontal="left" vertical="center" wrapText="1"/>
      <protection locked="0"/>
    </xf>
    <xf numFmtId="176" fontId="0" fillId="0" borderId="9" xfId="0" applyNumberFormat="1" applyFont="1" applyFill="1" applyBorder="1" applyAlignment="1" applyProtection="1">
      <alignment horizontal="center" vertical="center" wrapText="1"/>
      <protection locked="0"/>
    </xf>
    <xf numFmtId="0" fontId="24" fillId="0" borderId="0" xfId="51" applyFont="1" applyAlignment="1">
      <alignment vertical="center" wrapText="1"/>
      <protection/>
    </xf>
    <xf numFmtId="0" fontId="34" fillId="0" borderId="9" xfId="51" applyFont="1" applyBorder="1" applyAlignment="1">
      <alignment horizontal="center" vertical="center" wrapText="1"/>
      <protection/>
    </xf>
    <xf numFmtId="176" fontId="35" fillId="0" borderId="9" xfId="51" applyNumberFormat="1" applyFont="1" applyBorder="1" applyAlignment="1">
      <alignment horizontal="center" vertical="center" wrapText="1"/>
      <protection/>
    </xf>
    <xf numFmtId="0" fontId="0" fillId="0" borderId="0" xfId="51" applyFont="1" applyAlignment="1">
      <alignment wrapText="1"/>
      <protection/>
    </xf>
    <xf numFmtId="49" fontId="23" fillId="0" borderId="9" xfId="19" applyNumberFormat="1" applyFont="1" applyFill="1" applyBorder="1" applyAlignment="1">
      <alignment horizontal="center" vertical="center"/>
      <protection locked="0"/>
    </xf>
    <xf numFmtId="176" fontId="16" fillId="0" borderId="9" xfId="19" applyNumberFormat="1" applyFont="1" applyFill="1" applyBorder="1" applyAlignment="1">
      <alignment horizontal="center" vertical="center"/>
      <protection locked="0"/>
    </xf>
    <xf numFmtId="0" fontId="36" fillId="0" borderId="0" xfId="19" applyFont="1" applyFill="1" applyBorder="1" applyAlignment="1">
      <alignment vertical="top"/>
      <protection locked="0"/>
    </xf>
    <xf numFmtId="0" fontId="36" fillId="0" borderId="0" xfId="19" applyFont="1" applyFill="1" applyAlignment="1">
      <alignment vertical="top"/>
      <protection locked="0"/>
    </xf>
    <xf numFmtId="49" fontId="16" fillId="0" borderId="0" xfId="19" applyNumberFormat="1" applyFont="1" applyFill="1" applyBorder="1" applyAlignment="1">
      <alignment horizontal="left" vertical="center"/>
      <protection locked="0"/>
    </xf>
    <xf numFmtId="177" fontId="16" fillId="0" borderId="0" xfId="19" applyNumberFormat="1" applyFont="1" applyFill="1" applyBorder="1" applyAlignment="1">
      <alignment horizontal="center" vertical="center"/>
      <protection locked="0"/>
    </xf>
    <xf numFmtId="0" fontId="19" fillId="0" borderId="0" xfId="19" applyFont="1" applyFill="1" applyBorder="1" applyAlignment="1">
      <alignment horizontal="center" vertical="center"/>
      <protection locked="0"/>
    </xf>
    <xf numFmtId="177" fontId="20" fillId="0" borderId="0" xfId="19" applyNumberFormat="1" applyFont="1" applyFill="1" applyBorder="1" applyAlignment="1">
      <alignment horizontal="center" vertical="center"/>
      <protection locked="0"/>
    </xf>
    <xf numFmtId="0" fontId="27" fillId="0" borderId="9" xfId="19" applyFont="1" applyFill="1" applyBorder="1" applyAlignment="1">
      <alignment horizontal="center" vertical="center"/>
      <protection locked="0"/>
    </xf>
    <xf numFmtId="177" fontId="27" fillId="0" borderId="9" xfId="19" applyNumberFormat="1" applyFont="1" applyFill="1" applyBorder="1" applyAlignment="1">
      <alignment horizontal="center" vertical="center"/>
      <protection locked="0"/>
    </xf>
    <xf numFmtId="49" fontId="27" fillId="0" borderId="14" xfId="19" applyNumberFormat="1" applyFont="1" applyFill="1" applyBorder="1" applyAlignment="1">
      <alignment horizontal="center" vertical="center"/>
      <protection locked="0"/>
    </xf>
    <xf numFmtId="49" fontId="27" fillId="0" borderId="15" xfId="19" applyNumberFormat="1" applyFont="1" applyFill="1" applyBorder="1" applyAlignment="1">
      <alignment horizontal="center" vertical="center"/>
      <protection locked="0"/>
    </xf>
    <xf numFmtId="177" fontId="27" fillId="0" borderId="9" xfId="19" applyNumberFormat="1" applyFont="1" applyFill="1" applyBorder="1" applyAlignment="1">
      <alignment horizontal="center" vertical="center"/>
      <protection locked="0"/>
    </xf>
    <xf numFmtId="0" fontId="74" fillId="0" borderId="9" xfId="0" applyFont="1" applyFill="1" applyBorder="1" applyAlignment="1">
      <alignment vertical="center"/>
    </xf>
    <xf numFmtId="0" fontId="74" fillId="0" borderId="9" xfId="0" applyFont="1" applyFill="1" applyBorder="1" applyAlignment="1">
      <alignment horizontal="center" vertical="center"/>
    </xf>
    <xf numFmtId="49" fontId="37" fillId="0" borderId="0" xfId="19" applyNumberFormat="1" applyFont="1" applyFill="1" applyBorder="1" applyAlignment="1">
      <alignment horizontal="left" vertical="top"/>
      <protection locked="0"/>
    </xf>
    <xf numFmtId="49" fontId="37" fillId="0" borderId="0" xfId="19" applyNumberFormat="1" applyFont="1" applyFill="1" applyAlignment="1">
      <alignment horizontal="left" vertical="top"/>
      <protection locked="0"/>
    </xf>
    <xf numFmtId="178" fontId="21" fillId="0" borderId="9" xfId="19" applyNumberFormat="1" applyFont="1" applyFill="1" applyBorder="1" applyAlignment="1">
      <alignment horizontal="center" vertical="center"/>
      <protection locked="0"/>
    </xf>
    <xf numFmtId="0" fontId="0" fillId="0" borderId="14" xfId="0" applyNumberFormat="1" applyFont="1" applyFill="1" applyBorder="1" applyAlignment="1" applyProtection="1">
      <alignment vertical="center" wrapText="1"/>
      <protection/>
    </xf>
    <xf numFmtId="0" fontId="0" fillId="0" borderId="9" xfId="0" applyFont="1" applyFill="1" applyBorder="1" applyAlignment="1" applyProtection="1">
      <alignment horizontal="center" vertical="center"/>
      <protection/>
    </xf>
    <xf numFmtId="0" fontId="0" fillId="0" borderId="9"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horizontal="left" vertical="center" wrapText="1"/>
      <protection/>
    </xf>
    <xf numFmtId="178" fontId="0" fillId="0" borderId="9" xfId="0" applyNumberFormat="1" applyFont="1" applyFill="1" applyBorder="1" applyAlignment="1" applyProtection="1">
      <alignment horizontal="center" vertical="center"/>
      <protection/>
    </xf>
    <xf numFmtId="0" fontId="34" fillId="0" borderId="18" xfId="0" applyNumberFormat="1" applyFont="1" applyFill="1" applyBorder="1" applyAlignment="1" applyProtection="1">
      <alignment vertical="center" wrapText="1"/>
      <protection/>
    </xf>
    <xf numFmtId="178" fontId="34" fillId="0" borderId="9" xfId="0" applyNumberFormat="1" applyFont="1" applyFill="1" applyBorder="1" applyAlignment="1" applyProtection="1">
      <alignment horizontal="center" vertical="center"/>
      <protection/>
    </xf>
    <xf numFmtId="0" fontId="22" fillId="0" borderId="14" xfId="19" applyFont="1" applyFill="1" applyBorder="1" applyAlignment="1">
      <alignment horizontal="center" vertical="center"/>
      <protection locked="0"/>
    </xf>
    <xf numFmtId="49" fontId="23" fillId="0" borderId="9" xfId="69" applyNumberFormat="1" applyFont="1" applyFill="1" applyBorder="1" applyAlignment="1" applyProtection="1">
      <alignment horizontal="left" vertical="center"/>
      <protection/>
    </xf>
    <xf numFmtId="0" fontId="14" fillId="0" borderId="9" xfId="69" applyFont="1" applyFill="1" applyBorder="1" applyAlignment="1" applyProtection="1">
      <alignment horizontal="left" vertical="center"/>
      <protection/>
    </xf>
    <xf numFmtId="0" fontId="14" fillId="0" borderId="14" xfId="69" applyFont="1" applyFill="1" applyBorder="1" applyAlignment="1" applyProtection="1">
      <alignment horizontal="left" vertical="center"/>
      <protection/>
    </xf>
    <xf numFmtId="0" fontId="22" fillId="0" borderId="14" xfId="69" applyFont="1" applyFill="1" applyBorder="1" applyAlignment="1" applyProtection="1">
      <alignment horizontal="center" vertical="center"/>
      <protection/>
    </xf>
    <xf numFmtId="0" fontId="38" fillId="0" borderId="0" xfId="0" applyFont="1" applyFill="1" applyBorder="1" applyAlignment="1" applyProtection="1">
      <alignment/>
      <protection locked="0"/>
    </xf>
    <xf numFmtId="0" fontId="17" fillId="0" borderId="0" xfId="0" applyFont="1" applyFill="1" applyBorder="1" applyAlignment="1" applyProtection="1">
      <alignment/>
      <protection locked="0"/>
    </xf>
    <xf numFmtId="0" fontId="39" fillId="0" borderId="0" xfId="0" applyFont="1" applyFill="1" applyBorder="1" applyAlignment="1" applyProtection="1">
      <alignment vertical="center" wrapText="1"/>
      <protection locked="0"/>
    </xf>
    <xf numFmtId="0" fontId="39" fillId="0" borderId="0" xfId="0" applyNumberFormat="1" applyFont="1" applyFill="1" applyBorder="1" applyAlignment="1" applyProtection="1">
      <alignment/>
      <protection/>
    </xf>
    <xf numFmtId="0" fontId="39" fillId="0" borderId="0" xfId="0" applyFont="1" applyFill="1" applyBorder="1" applyAlignment="1" applyProtection="1">
      <alignment horizontal="center" vertical="center" wrapText="1"/>
      <protection locked="0"/>
    </xf>
    <xf numFmtId="0" fontId="40" fillId="0" borderId="0" xfId="51" applyFont="1" applyAlignment="1">
      <alignment horizontal="center" vertical="center" wrapText="1"/>
      <protection/>
    </xf>
    <xf numFmtId="0" fontId="17" fillId="0" borderId="0" xfId="0" applyFont="1" applyFill="1" applyBorder="1" applyAlignment="1" applyProtection="1">
      <alignment horizontal="left" vertical="center" wrapText="1"/>
      <protection locked="0"/>
    </xf>
    <xf numFmtId="176" fontId="17" fillId="0" borderId="0"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0" fontId="41" fillId="0" borderId="0" xfId="0" applyFont="1" applyFill="1" applyBorder="1" applyAlignment="1" applyProtection="1">
      <alignment horizontal="center" vertical="center" wrapText="1"/>
      <protection/>
    </xf>
    <xf numFmtId="176" fontId="17" fillId="0" borderId="0" xfId="0" applyNumberFormat="1" applyFont="1" applyFill="1" applyBorder="1" applyAlignment="1" applyProtection="1">
      <alignment horizontal="right" vertical="center" wrapText="1"/>
      <protection locked="0"/>
    </xf>
    <xf numFmtId="0" fontId="25" fillId="0" borderId="9" xfId="0" applyFont="1" applyFill="1" applyBorder="1" applyAlignment="1" applyProtection="1">
      <alignment horizontal="center" vertical="center" wrapText="1"/>
      <protection locked="0"/>
    </xf>
    <xf numFmtId="176" fontId="25" fillId="0" borderId="9" xfId="0" applyNumberFormat="1" applyFont="1" applyFill="1" applyBorder="1" applyAlignment="1" applyProtection="1">
      <alignment horizontal="center" vertical="center" wrapText="1"/>
      <protection locked="0"/>
    </xf>
    <xf numFmtId="0" fontId="25" fillId="0" borderId="9" xfId="0" applyNumberFormat="1" applyFont="1" applyFill="1" applyBorder="1" applyAlignment="1" applyProtection="1">
      <alignment vertical="center" wrapText="1"/>
      <protection/>
    </xf>
    <xf numFmtId="176" fontId="25" fillId="0" borderId="9" xfId="0" applyNumberFormat="1" applyFont="1" applyFill="1" applyBorder="1" applyAlignment="1" applyProtection="1">
      <alignment horizontal="center" vertical="center"/>
      <protection/>
    </xf>
    <xf numFmtId="49" fontId="95" fillId="0" borderId="9" xfId="0" applyNumberFormat="1" applyFont="1" applyFill="1" applyBorder="1" applyAlignment="1">
      <alignment horizontal="left" vertical="center"/>
    </xf>
    <xf numFmtId="0" fontId="39" fillId="0" borderId="9" xfId="0" applyNumberFormat="1" applyFont="1" applyFill="1" applyBorder="1" applyAlignment="1" applyProtection="1">
      <alignment horizontal="center" vertical="center" wrapText="1"/>
      <protection locked="0"/>
    </xf>
    <xf numFmtId="0" fontId="38" fillId="0" borderId="0"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39" fillId="0" borderId="0" xfId="0" applyFont="1" applyFill="1" applyBorder="1" applyAlignment="1" applyProtection="1">
      <alignment/>
      <protection locked="0"/>
    </xf>
    <xf numFmtId="0" fontId="39" fillId="0" borderId="0" xfId="0" applyFont="1" applyFill="1" applyBorder="1" applyAlignment="1" applyProtection="1">
      <alignment vertical="center"/>
      <protection locked="0"/>
    </xf>
    <xf numFmtId="49" fontId="21" fillId="0" borderId="0" xfId="69" applyNumberFormat="1" applyFont="1" applyFill="1" applyBorder="1" applyAlignment="1" applyProtection="1">
      <alignment horizontal="left" vertical="center"/>
      <protection/>
    </xf>
    <xf numFmtId="178" fontId="24" fillId="0" borderId="0" xfId="69" applyNumberFormat="1" applyFont="1" applyFill="1" applyBorder="1" applyAlignment="1" applyProtection="1">
      <alignment horizontal="center" vertical="center"/>
      <protection/>
    </xf>
    <xf numFmtId="176" fontId="24" fillId="0" borderId="0" xfId="69" applyNumberFormat="1" applyFont="1" applyFill="1" applyBorder="1" applyAlignment="1" applyProtection="1">
      <alignment vertical="center"/>
      <protection/>
    </xf>
    <xf numFmtId="178" fontId="20" fillId="0" borderId="0" xfId="69" applyNumberFormat="1" applyFont="1" applyFill="1" applyBorder="1" applyAlignment="1" applyProtection="1">
      <alignment horizontal="center" vertical="center"/>
      <protection/>
    </xf>
    <xf numFmtId="178" fontId="16" fillId="0" borderId="0" xfId="69" applyNumberFormat="1" applyFont="1" applyFill="1" applyBorder="1" applyAlignment="1" applyProtection="1">
      <alignment horizontal="center" vertical="center"/>
      <protection/>
    </xf>
    <xf numFmtId="176" fontId="16" fillId="0" borderId="0" xfId="69" applyNumberFormat="1" applyFont="1" applyFill="1" applyBorder="1" applyAlignment="1" applyProtection="1">
      <alignment vertical="center"/>
      <protection/>
    </xf>
    <xf numFmtId="0" fontId="27" fillId="0" borderId="9" xfId="69" applyFont="1" applyFill="1" applyBorder="1" applyAlignment="1" applyProtection="1">
      <alignment horizontal="center" vertical="center" wrapText="1"/>
      <protection/>
    </xf>
    <xf numFmtId="176" fontId="21" fillId="0" borderId="0" xfId="69" applyNumberFormat="1" applyFont="1" applyFill="1" applyBorder="1" applyAlignment="1" applyProtection="1">
      <alignment vertical="center"/>
      <protection/>
    </xf>
    <xf numFmtId="49" fontId="21" fillId="0" borderId="9" xfId="69" applyNumberFormat="1" applyFont="1" applyFill="1" applyBorder="1" applyAlignment="1" applyProtection="1">
      <alignment horizontal="left" vertical="center"/>
      <protection/>
    </xf>
    <xf numFmtId="49" fontId="22" fillId="0" borderId="9" xfId="69" applyNumberFormat="1" applyFont="1" applyFill="1" applyBorder="1" applyAlignment="1" applyProtection="1">
      <alignment horizontal="left" vertical="center"/>
      <protection/>
    </xf>
    <xf numFmtId="178" fontId="34" fillId="0" borderId="9" xfId="69" applyNumberFormat="1" applyFont="1" applyFill="1" applyBorder="1" applyAlignment="1" applyProtection="1">
      <alignment horizontal="center" vertical="center"/>
      <protection/>
    </xf>
    <xf numFmtId="176" fontId="21" fillId="0" borderId="0" xfId="69" applyNumberFormat="1" applyFont="1" applyFill="1" applyBorder="1" applyAlignment="1" applyProtection="1">
      <alignment horizontal="left" vertical="center"/>
      <protection/>
    </xf>
    <xf numFmtId="49" fontId="16" fillId="0" borderId="9" xfId="69" applyNumberFormat="1" applyFont="1" applyFill="1" applyBorder="1" applyAlignment="1" applyProtection="1">
      <alignment horizontal="left" vertical="center" indent="1"/>
      <protection/>
    </xf>
    <xf numFmtId="49" fontId="23" fillId="0" borderId="9" xfId="69" applyNumberFormat="1" applyFont="1" applyFill="1" applyBorder="1" applyAlignment="1" applyProtection="1">
      <alignment horizontal="left" vertical="center" indent="1"/>
      <protection/>
    </xf>
    <xf numFmtId="178" fontId="0" fillId="0" borderId="9" xfId="0" applyNumberFormat="1" applyFont="1" applyFill="1" applyBorder="1" applyAlignment="1" applyProtection="1">
      <alignment horizontal="center" vertical="top"/>
      <protection locked="0"/>
    </xf>
    <xf numFmtId="49" fontId="14" fillId="0" borderId="9" xfId="69" applyNumberFormat="1" applyFont="1" applyFill="1" applyBorder="1" applyAlignment="1" applyProtection="1">
      <alignment horizontal="left" vertical="center" indent="1"/>
      <protection/>
    </xf>
    <xf numFmtId="178" fontId="0" fillId="0" borderId="9" xfId="69" applyNumberFormat="1" applyFont="1" applyFill="1" applyBorder="1" applyAlignment="1" applyProtection="1">
      <alignment horizontal="center" vertical="center"/>
      <protection/>
    </xf>
    <xf numFmtId="49" fontId="21" fillId="0" borderId="14" xfId="69" applyNumberFormat="1" applyFont="1" applyFill="1" applyBorder="1" applyAlignment="1" applyProtection="1">
      <alignment horizontal="center" vertical="center"/>
      <protection/>
    </xf>
    <xf numFmtId="49" fontId="21" fillId="0" borderId="15" xfId="69" applyNumberFormat="1" applyFont="1" applyFill="1" applyBorder="1" applyAlignment="1" applyProtection="1">
      <alignment horizontal="center" vertical="center"/>
      <protection/>
    </xf>
    <xf numFmtId="0" fontId="15" fillId="0" borderId="0" xfId="19" applyFont="1" applyFill="1" applyAlignment="1">
      <alignment vertical="top"/>
      <protection locked="0"/>
    </xf>
    <xf numFmtId="0" fontId="16" fillId="0" borderId="0" xfId="19" applyFont="1" applyFill="1" applyAlignment="1">
      <alignment vertical="top"/>
      <protection locked="0"/>
    </xf>
    <xf numFmtId="49" fontId="16" fillId="0" borderId="0" xfId="19" applyNumberFormat="1" applyFont="1" applyFill="1" applyAlignment="1">
      <alignment horizontal="center" vertical="top"/>
      <protection locked="0"/>
    </xf>
    <xf numFmtId="0" fontId="16" fillId="0" borderId="0" xfId="19" applyFont="1" applyFill="1" applyAlignment="1">
      <alignment horizontal="center" vertical="top"/>
      <protection locked="0"/>
    </xf>
    <xf numFmtId="179" fontId="16" fillId="0" borderId="0" xfId="19" applyNumberFormat="1" applyFont="1" applyFill="1" applyAlignment="1">
      <alignment horizontal="center" vertical="top"/>
      <protection locked="0"/>
    </xf>
    <xf numFmtId="0" fontId="15" fillId="0" borderId="0" xfId="19" applyFont="1" applyFill="1" applyAlignment="1">
      <alignment horizontal="center" vertical="top"/>
      <protection locked="0"/>
    </xf>
    <xf numFmtId="0" fontId="18" fillId="0" borderId="0" xfId="68" applyFont="1" applyBorder="1" applyAlignment="1">
      <alignment horizontal="center" vertical="center"/>
      <protection/>
    </xf>
    <xf numFmtId="0" fontId="19" fillId="0" borderId="0" xfId="19" applyFont="1" applyFill="1" applyAlignment="1">
      <alignment horizontal="center" vertical="top"/>
      <protection locked="0"/>
    </xf>
    <xf numFmtId="179" fontId="16" fillId="0" borderId="0" xfId="19" applyNumberFormat="1" applyFont="1" applyFill="1" applyAlignment="1">
      <alignment horizontal="center" vertical="center"/>
      <protection locked="0"/>
    </xf>
    <xf numFmtId="0" fontId="27" fillId="0" borderId="9" xfId="19" applyNumberFormat="1" applyFont="1" applyFill="1" applyBorder="1" applyAlignment="1">
      <alignment horizontal="center" vertical="center" wrapText="1"/>
      <protection locked="0"/>
    </xf>
    <xf numFmtId="0" fontId="21" fillId="0" borderId="9" xfId="19" applyNumberFormat="1" applyFont="1" applyFill="1" applyBorder="1" applyAlignment="1">
      <alignment horizontal="center" vertical="center"/>
      <protection locked="0"/>
    </xf>
    <xf numFmtId="0" fontId="21" fillId="0" borderId="14" xfId="19" applyNumberFormat="1" applyFont="1" applyFill="1" applyBorder="1" applyAlignment="1">
      <alignment horizontal="center" vertical="center"/>
      <protection locked="0"/>
    </xf>
    <xf numFmtId="0" fontId="14" fillId="0" borderId="9" xfId="19" applyNumberFormat="1" applyFont="1" applyFill="1" applyBorder="1" applyAlignment="1">
      <alignment horizontal="center" vertical="center"/>
      <protection locked="0"/>
    </xf>
    <xf numFmtId="0" fontId="0" fillId="0" borderId="9" xfId="0" applyNumberFormat="1" applyFont="1" applyFill="1" applyBorder="1" applyAlignment="1" applyProtection="1">
      <alignment horizontal="center" vertical="center"/>
      <protection locked="0"/>
    </xf>
    <xf numFmtId="0" fontId="34" fillId="0" borderId="9" xfId="0" applyNumberFormat="1" applyFont="1" applyFill="1" applyBorder="1" applyAlignment="1" applyProtection="1">
      <alignment horizontal="center" vertical="center"/>
      <protection locked="0"/>
    </xf>
    <xf numFmtId="0" fontId="34" fillId="0" borderId="14" xfId="0" applyNumberFormat="1" applyFont="1" applyFill="1" applyBorder="1" applyAlignment="1" applyProtection="1">
      <alignment horizontal="center" vertical="center"/>
      <protection locked="0"/>
    </xf>
    <xf numFmtId="0" fontId="15" fillId="0" borderId="9" xfId="19" applyNumberFormat="1" applyFont="1" applyFill="1" applyBorder="1" applyAlignment="1">
      <alignment horizontal="center" vertical="top"/>
      <protection locked="0"/>
    </xf>
    <xf numFmtId="1" fontId="34" fillId="0" borderId="9" xfId="0" applyNumberFormat="1" applyFont="1" applyFill="1" applyBorder="1" applyAlignment="1" applyProtection="1">
      <alignment horizontal="center" vertical="center"/>
      <protection locked="0"/>
    </xf>
    <xf numFmtId="49" fontId="34" fillId="0" borderId="9" xfId="0" applyNumberFormat="1" applyFont="1" applyFill="1" applyBorder="1" applyAlignment="1" applyProtection="1">
      <alignment horizontal="center" vertical="center"/>
      <protection locked="0"/>
    </xf>
    <xf numFmtId="49" fontId="34" fillId="0" borderId="14" xfId="0" applyNumberFormat="1" applyFont="1" applyFill="1" applyBorder="1" applyAlignment="1" applyProtection="1">
      <alignment horizontal="center" vertical="center"/>
      <protection locked="0"/>
    </xf>
    <xf numFmtId="178" fontId="15" fillId="0" borderId="9" xfId="19" applyNumberFormat="1" applyFont="1" applyFill="1" applyBorder="1" applyAlignment="1">
      <alignment horizontal="center" vertical="top"/>
      <protection locked="0"/>
    </xf>
    <xf numFmtId="1" fontId="0" fillId="0" borderId="9"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180" fontId="15" fillId="0" borderId="9" xfId="19" applyNumberFormat="1" applyFont="1" applyFill="1" applyBorder="1" applyAlignment="1">
      <alignment horizontal="center" vertical="top"/>
      <protection locked="0"/>
    </xf>
    <xf numFmtId="176" fontId="15" fillId="0" borderId="9" xfId="19" applyNumberFormat="1" applyFont="1" applyFill="1" applyBorder="1" applyAlignment="1">
      <alignment horizontal="center" vertical="top"/>
      <protection locked="0"/>
    </xf>
    <xf numFmtId="181" fontId="15" fillId="0" borderId="9" xfId="19" applyNumberFormat="1" applyFont="1" applyFill="1" applyBorder="1" applyAlignment="1">
      <alignment horizontal="center" vertical="top"/>
      <protection locked="0"/>
    </xf>
    <xf numFmtId="1" fontId="0" fillId="0" borderId="14"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1" fontId="0" fillId="0" borderId="9" xfId="0" applyNumberFormat="1" applyFont="1" applyFill="1" applyBorder="1" applyAlignment="1" applyProtection="1">
      <alignment horizontal="center" vertical="center"/>
      <protection locked="0"/>
    </xf>
    <xf numFmtId="0" fontId="0" fillId="0" borderId="9" xfId="0" applyNumberFormat="1" applyFont="1" applyFill="1" applyBorder="1" applyAlignment="1" applyProtection="1">
      <alignment horizontal="center" vertical="center"/>
      <protection locked="0"/>
    </xf>
    <xf numFmtId="0" fontId="15" fillId="0" borderId="0" xfId="19" applyFont="1" applyFill="1" applyBorder="1" applyAlignment="1">
      <alignment vertical="top"/>
      <protection locked="0"/>
    </xf>
    <xf numFmtId="0" fontId="34" fillId="0" borderId="9" xfId="0" applyNumberFormat="1" applyFont="1" applyFill="1" applyBorder="1" applyAlignment="1" applyProtection="1">
      <alignment horizontal="center" vertical="center"/>
      <protection locked="0"/>
    </xf>
    <xf numFmtId="1" fontId="34" fillId="0" borderId="9" xfId="0" applyNumberFormat="1" applyFont="1" applyFill="1" applyBorder="1" applyAlignment="1" applyProtection="1">
      <alignment horizontal="center" vertical="center"/>
      <protection locked="0"/>
    </xf>
    <xf numFmtId="1" fontId="0" fillId="0" borderId="9" xfId="19" applyNumberFormat="1" applyFont="1" applyFill="1" applyBorder="1" applyAlignment="1">
      <alignment horizontal="center" vertical="top"/>
      <protection locked="0"/>
    </xf>
    <xf numFmtId="0" fontId="0" fillId="0" borderId="9" xfId="19" applyNumberFormat="1" applyFont="1" applyFill="1" applyBorder="1" applyAlignment="1">
      <alignment horizontal="center" vertical="top"/>
      <protection locked="0"/>
    </xf>
    <xf numFmtId="1" fontId="34" fillId="0" borderId="9" xfId="19" applyNumberFormat="1" applyFont="1" applyFill="1" applyBorder="1" applyAlignment="1">
      <alignment horizontal="center" vertical="top"/>
      <protection locked="0"/>
    </xf>
    <xf numFmtId="0" fontId="34" fillId="0" borderId="9" xfId="19" applyNumberFormat="1" applyFont="1" applyFill="1" applyBorder="1" applyAlignment="1">
      <alignment horizontal="center" vertical="top"/>
      <protection locked="0"/>
    </xf>
    <xf numFmtId="49" fontId="34" fillId="0" borderId="14" xfId="19" applyNumberFormat="1" applyFont="1" applyFill="1" applyBorder="1" applyAlignment="1">
      <alignment horizontal="center" vertical="top"/>
      <protection locked="0"/>
    </xf>
    <xf numFmtId="49" fontId="0" fillId="0" borderId="14" xfId="0" applyNumberFormat="1" applyFont="1" applyFill="1" applyBorder="1" applyAlignment="1" applyProtection="1">
      <alignment horizontal="center" vertical="center"/>
      <protection locked="0"/>
    </xf>
    <xf numFmtId="49" fontId="0" fillId="0" borderId="14" xfId="19" applyNumberFormat="1" applyFont="1" applyFill="1" applyBorder="1" applyAlignment="1">
      <alignment horizontal="center" vertical="top"/>
      <protection locked="0"/>
    </xf>
    <xf numFmtId="49" fontId="0" fillId="0" borderId="14" xfId="19" applyNumberFormat="1" applyFont="1" applyFill="1" applyBorder="1" applyAlignment="1">
      <alignment horizontal="center" vertical="top"/>
      <protection locked="0"/>
    </xf>
    <xf numFmtId="1" fontId="16" fillId="0" borderId="9" xfId="19" applyNumberFormat="1" applyFont="1" applyFill="1" applyBorder="1" applyAlignment="1">
      <alignment horizontal="center" vertical="top"/>
      <protection locked="0"/>
    </xf>
    <xf numFmtId="0" fontId="16" fillId="0" borderId="9" xfId="19" applyNumberFormat="1" applyFont="1" applyFill="1" applyBorder="1" applyAlignment="1">
      <alignment horizontal="center" vertical="top"/>
      <protection locked="0"/>
    </xf>
    <xf numFmtId="49" fontId="16" fillId="0" borderId="9" xfId="19" applyNumberFormat="1" applyFont="1" applyFill="1" applyBorder="1" applyAlignment="1">
      <alignment horizontal="center" vertical="top"/>
      <protection locked="0"/>
    </xf>
    <xf numFmtId="49" fontId="16" fillId="0" borderId="0" xfId="19" applyNumberFormat="1" applyFont="1" applyFill="1" applyAlignment="1">
      <alignment horizontal="left" vertical="top"/>
      <protection locked="0"/>
    </xf>
    <xf numFmtId="49" fontId="16" fillId="0" borderId="0" xfId="19" applyNumberFormat="1" applyFont="1" applyFill="1" applyAlignment="1">
      <alignment horizontal="left" vertical="top" indent="1"/>
      <protection locked="0"/>
    </xf>
    <xf numFmtId="49" fontId="16" fillId="0" borderId="0" xfId="19" applyNumberFormat="1" applyFont="1" applyFill="1" applyAlignment="1">
      <alignment horizontal="left" vertical="top" indent="2"/>
      <protection locked="0"/>
    </xf>
    <xf numFmtId="177" fontId="16" fillId="0" borderId="0" xfId="19" applyNumberFormat="1" applyFont="1" applyFill="1" applyAlignment="1">
      <alignment vertical="top"/>
      <protection locked="0"/>
    </xf>
    <xf numFmtId="0" fontId="18" fillId="0" borderId="0" xfId="68" applyFont="1" applyBorder="1" applyAlignment="1">
      <alignment horizontal="left" vertical="center"/>
      <protection/>
    </xf>
    <xf numFmtId="177" fontId="20" fillId="0" borderId="0" xfId="19" applyNumberFormat="1" applyFont="1" applyFill="1" applyAlignment="1">
      <alignment horizontal="center" vertical="top"/>
      <protection locked="0"/>
    </xf>
    <xf numFmtId="177" fontId="16" fillId="0" borderId="0" xfId="19" applyNumberFormat="1" applyFont="1" applyFill="1" applyAlignment="1">
      <alignment horizontal="right" vertical="center"/>
      <protection locked="0"/>
    </xf>
    <xf numFmtId="49" fontId="27" fillId="0" borderId="9" xfId="19" applyNumberFormat="1" applyFont="1" applyFill="1" applyBorder="1" applyAlignment="1">
      <alignment horizontal="center" vertical="center"/>
      <protection locked="0"/>
    </xf>
    <xf numFmtId="177" fontId="21" fillId="0" borderId="9" xfId="19" applyNumberFormat="1" applyFont="1" applyFill="1" applyBorder="1" applyAlignment="1">
      <alignment horizontal="center" vertical="center"/>
      <protection locked="0"/>
    </xf>
    <xf numFmtId="49" fontId="22" fillId="0" borderId="9" xfId="19" applyNumberFormat="1" applyFont="1" applyFill="1" applyBorder="1" applyAlignment="1">
      <alignment horizontal="left" vertical="center"/>
      <protection locked="0"/>
    </xf>
    <xf numFmtId="178" fontId="21" fillId="0" borderId="9" xfId="19" applyNumberFormat="1" applyFont="1" applyFill="1" applyBorder="1" applyAlignment="1">
      <alignment horizontal="center" vertical="center"/>
      <protection locked="0"/>
    </xf>
    <xf numFmtId="0" fontId="1" fillId="0" borderId="9" xfId="0" applyFont="1" applyFill="1" applyBorder="1" applyAlignment="1" applyProtection="1">
      <alignment vertical="center"/>
      <protection/>
    </xf>
    <xf numFmtId="182" fontId="1" fillId="0" borderId="9" xfId="0" applyNumberFormat="1"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protection/>
    </xf>
    <xf numFmtId="49" fontId="23" fillId="0" borderId="9" xfId="19" applyNumberFormat="1" applyFont="1" applyFill="1" applyBorder="1" applyAlignment="1">
      <alignment horizontal="left" vertical="center" indent="1"/>
      <protection locked="0"/>
    </xf>
    <xf numFmtId="177" fontId="16" fillId="0" borderId="9" xfId="19" applyNumberFormat="1" applyFont="1" applyFill="1" applyBorder="1" applyAlignment="1">
      <alignment horizontal="center" vertical="center"/>
      <protection locked="0"/>
    </xf>
    <xf numFmtId="49" fontId="23" fillId="0" borderId="9" xfId="19" applyNumberFormat="1" applyFont="1" applyFill="1" applyBorder="1" applyAlignment="1">
      <alignment horizontal="left" vertical="center" indent="2"/>
      <protection locked="0"/>
    </xf>
    <xf numFmtId="0" fontId="22" fillId="0" borderId="14" xfId="19" applyFont="1" applyFill="1" applyBorder="1" applyAlignment="1">
      <alignment horizontal="center" vertical="center"/>
      <protection locked="0"/>
    </xf>
    <xf numFmtId="0" fontId="1" fillId="0" borderId="0" xfId="0" applyFont="1" applyFill="1" applyAlignment="1" applyProtection="1">
      <alignment vertical="center"/>
      <protection/>
    </xf>
    <xf numFmtId="0" fontId="43" fillId="0" borderId="0" xfId="0" applyFont="1" applyFill="1" applyAlignment="1" applyProtection="1">
      <alignment vertical="center"/>
      <protection/>
    </xf>
    <xf numFmtId="0" fontId="14" fillId="0" borderId="0" xfId="0" applyFont="1" applyFill="1" applyAlignment="1" applyProtection="1">
      <alignment vertical="center"/>
      <protection/>
    </xf>
    <xf numFmtId="0" fontId="44" fillId="0" borderId="0" xfId="0" applyFont="1" applyFill="1" applyAlignment="1" applyProtection="1">
      <alignment horizontal="center" vertical="center"/>
      <protection/>
    </xf>
    <xf numFmtId="0" fontId="45" fillId="0" borderId="0" xfId="0" applyFont="1" applyFill="1" applyAlignment="1" applyProtection="1">
      <alignment horizontal="center" vertical="center"/>
      <protection/>
    </xf>
    <xf numFmtId="0" fontId="14" fillId="0" borderId="0" xfId="0" applyFont="1" applyFill="1" applyAlignment="1" applyProtection="1">
      <alignment horizontal="right" vertical="center"/>
      <protection/>
    </xf>
    <xf numFmtId="0" fontId="33" fillId="0" borderId="10" xfId="0" applyFont="1" applyFill="1" applyBorder="1" applyAlignment="1" applyProtection="1">
      <alignment horizontal="center" vertical="center"/>
      <protection/>
    </xf>
    <xf numFmtId="0" fontId="34" fillId="0" borderId="19" xfId="0" applyFont="1" applyFill="1" applyBorder="1" applyAlignment="1" applyProtection="1">
      <alignment horizontal="center" vertical="center"/>
      <protection/>
    </xf>
    <xf numFmtId="0" fontId="46" fillId="0" borderId="16" xfId="0" applyFont="1" applyFill="1" applyBorder="1" applyAlignment="1" applyProtection="1">
      <alignment horizontal="center" vertical="center"/>
      <protection/>
    </xf>
    <xf numFmtId="178" fontId="25" fillId="0" borderId="17" xfId="0" applyNumberFormat="1" applyFont="1" applyFill="1" applyBorder="1" applyAlignment="1" applyProtection="1">
      <alignment horizontal="center" vertical="center"/>
      <protection/>
    </xf>
    <xf numFmtId="0" fontId="46" fillId="0" borderId="16" xfId="0" applyFont="1" applyFill="1" applyBorder="1" applyAlignment="1" applyProtection="1">
      <alignment vertical="center"/>
      <protection/>
    </xf>
    <xf numFmtId="0" fontId="42" fillId="0" borderId="16" xfId="0" applyFont="1" applyFill="1" applyBorder="1" applyAlignment="1" applyProtection="1">
      <alignment vertical="center"/>
      <protection/>
    </xf>
    <xf numFmtId="177" fontId="14" fillId="0" borderId="17" xfId="0" applyNumberFormat="1" applyFont="1" applyFill="1" applyBorder="1" applyAlignment="1" applyProtection="1">
      <alignment horizontal="center" vertical="center"/>
      <protection/>
    </xf>
    <xf numFmtId="9" fontId="42" fillId="0" borderId="16" xfId="26" applyNumberFormat="1" applyFont="1" applyFill="1" applyBorder="1" applyAlignment="1" applyProtection="1">
      <alignment/>
      <protection locked="0"/>
    </xf>
    <xf numFmtId="177" fontId="0" fillId="0" borderId="17" xfId="0" applyNumberFormat="1"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xf>
    <xf numFmtId="0" fontId="14" fillId="0" borderId="17" xfId="0" applyFont="1" applyFill="1" applyBorder="1" applyAlignment="1" applyProtection="1">
      <alignment horizontal="center" vertical="center"/>
      <protection/>
    </xf>
    <xf numFmtId="0" fontId="74" fillId="0" borderId="0" xfId="0" applyFont="1" applyFill="1" applyBorder="1" applyAlignment="1" applyProtection="1">
      <alignment/>
      <protection/>
    </xf>
    <xf numFmtId="0" fontId="96" fillId="0" borderId="0" xfId="0" applyFont="1" applyFill="1" applyAlignment="1" applyProtection="1">
      <alignment horizontal="center" vertical="center"/>
      <protection/>
    </xf>
    <xf numFmtId="0" fontId="97" fillId="0" borderId="0" xfId="0" applyFont="1" applyFill="1" applyBorder="1" applyAlignment="1" applyProtection="1">
      <alignment horizontal="left" vertical="center" indent="1"/>
      <protection/>
    </xf>
    <xf numFmtId="0" fontId="98" fillId="0" borderId="0" xfId="0" applyFont="1" applyFill="1" applyBorder="1" applyAlignment="1" applyProtection="1">
      <alignment vertical="center"/>
      <protection/>
    </xf>
    <xf numFmtId="0" fontId="99" fillId="0" borderId="0" xfId="0" applyFont="1" applyFill="1" applyBorder="1" applyAlignment="1" applyProtection="1">
      <alignment vertical="center"/>
      <protection/>
    </xf>
    <xf numFmtId="0" fontId="96" fillId="0" borderId="0" xfId="0" applyFont="1" applyFill="1" applyBorder="1" applyAlignment="1" applyProtection="1">
      <alignment vertical="center"/>
      <protection/>
    </xf>
  </cellXfs>
  <cellStyles count="57">
    <cellStyle name="Normal" xfId="0"/>
    <cellStyle name="Currency [0]" xfId="15"/>
    <cellStyle name="20% - 强调文字颜色 3" xfId="16"/>
    <cellStyle name="输入" xfId="17"/>
    <cellStyle name="Currency" xfId="18"/>
    <cellStyle name="常规_功能分类1212zhangl"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常规_2013.1.人代会报告附表"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7" xfId="67"/>
    <cellStyle name="常规_人代会报告附表（定）曹铂0103" xfId="68"/>
    <cellStyle name="常规 3" xfId="69"/>
    <cellStyle name="常规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tabSelected="1" view="pageBreakPreview" zoomScaleSheetLayoutView="100" workbookViewId="0" topLeftCell="A10">
      <selection activeCell="L20" sqref="L20"/>
    </sheetView>
  </sheetViews>
  <sheetFormatPr defaultColWidth="9.00390625" defaultRowHeight="14.25"/>
  <cols>
    <col min="1" max="8" width="9.00390625" style="327" customWidth="1"/>
    <col min="9" max="9" width="12.50390625" style="327" customWidth="1"/>
    <col min="10" max="16384" width="9.00390625" style="327" customWidth="1"/>
  </cols>
  <sheetData>
    <row r="1" spans="1:10" s="327" customFormat="1" ht="77.25" customHeight="1">
      <c r="A1" s="328" t="s">
        <v>0</v>
      </c>
      <c r="B1" s="328"/>
      <c r="C1" s="328"/>
      <c r="D1" s="328"/>
      <c r="E1" s="328"/>
      <c r="F1" s="328"/>
      <c r="G1" s="328"/>
      <c r="H1" s="328"/>
      <c r="I1" s="328"/>
      <c r="J1" s="332"/>
    </row>
    <row r="2" s="327" customFormat="1" ht="20.25">
      <c r="A2" s="329" t="s">
        <v>1</v>
      </c>
    </row>
    <row r="3" spans="1:7" s="327" customFormat="1" ht="20.25">
      <c r="A3" s="330" t="s">
        <v>2</v>
      </c>
      <c r="B3" s="330"/>
      <c r="C3" s="330"/>
      <c r="D3" s="330"/>
      <c r="E3" s="330"/>
      <c r="F3" s="330"/>
      <c r="G3" s="330"/>
    </row>
    <row r="4" spans="1:6" s="327" customFormat="1" ht="20.25">
      <c r="A4" s="330" t="s">
        <v>3</v>
      </c>
      <c r="B4" s="330"/>
      <c r="C4" s="330"/>
      <c r="D4" s="330"/>
      <c r="E4" s="330"/>
      <c r="F4" s="330"/>
    </row>
    <row r="5" spans="1:6" s="327" customFormat="1" ht="20.25">
      <c r="A5" s="330" t="s">
        <v>4</v>
      </c>
      <c r="B5" s="330"/>
      <c r="C5" s="330"/>
      <c r="D5" s="330"/>
      <c r="E5" s="330"/>
      <c r="F5" s="330"/>
    </row>
    <row r="6" spans="1:6" s="327" customFormat="1" ht="20.25">
      <c r="A6" s="330" t="s">
        <v>5</v>
      </c>
      <c r="B6" s="330"/>
      <c r="C6" s="330"/>
      <c r="D6" s="330"/>
      <c r="E6" s="330"/>
      <c r="F6" s="330"/>
    </row>
    <row r="7" spans="1:6" s="327" customFormat="1" ht="20.25">
      <c r="A7" s="330" t="s">
        <v>6</v>
      </c>
      <c r="B7" s="330"/>
      <c r="C7" s="330"/>
      <c r="D7" s="330"/>
      <c r="E7" s="330"/>
      <c r="F7" s="330"/>
    </row>
    <row r="8" spans="1:7" s="327" customFormat="1" ht="20.25">
      <c r="A8" s="330" t="s">
        <v>7</v>
      </c>
      <c r="B8" s="330"/>
      <c r="C8" s="330"/>
      <c r="D8" s="330"/>
      <c r="E8" s="330"/>
      <c r="F8" s="330"/>
      <c r="G8" s="330"/>
    </row>
    <row r="9" spans="1:7" s="327" customFormat="1" ht="20.25">
      <c r="A9" s="330" t="s">
        <v>8</v>
      </c>
      <c r="B9" s="330"/>
      <c r="C9" s="330"/>
      <c r="D9" s="330"/>
      <c r="E9" s="330"/>
      <c r="F9" s="330"/>
      <c r="G9" s="330"/>
    </row>
    <row r="10" spans="1:7" s="327" customFormat="1" ht="20.25">
      <c r="A10" s="330" t="s">
        <v>9</v>
      </c>
      <c r="B10" s="330"/>
      <c r="C10" s="330"/>
      <c r="D10" s="330"/>
      <c r="E10" s="330"/>
      <c r="F10" s="330"/>
      <c r="G10" s="330"/>
    </row>
    <row r="11" spans="1:7" s="327" customFormat="1" ht="20.25">
      <c r="A11" s="330" t="s">
        <v>10</v>
      </c>
      <c r="B11" s="330"/>
      <c r="C11" s="330"/>
      <c r="D11" s="330"/>
      <c r="E11" s="330"/>
      <c r="F11" s="330"/>
      <c r="G11" s="330"/>
    </row>
    <row r="12" spans="1:7" s="327" customFormat="1" ht="20.25">
      <c r="A12" s="330" t="s">
        <v>11</v>
      </c>
      <c r="B12" s="330"/>
      <c r="C12" s="330"/>
      <c r="D12" s="330"/>
      <c r="E12" s="330"/>
      <c r="F12" s="330"/>
      <c r="G12" s="330"/>
    </row>
    <row r="13" spans="1:7" s="327" customFormat="1" ht="20.25">
      <c r="A13" s="330" t="s">
        <v>12</v>
      </c>
      <c r="B13" s="330"/>
      <c r="C13" s="330"/>
      <c r="D13" s="330"/>
      <c r="E13" s="330"/>
      <c r="F13" s="330"/>
      <c r="G13" s="330"/>
    </row>
    <row r="14" spans="1:8" s="327" customFormat="1" ht="20.25">
      <c r="A14" s="330" t="s">
        <v>13</v>
      </c>
      <c r="B14" s="330"/>
      <c r="C14" s="330"/>
      <c r="D14" s="330"/>
      <c r="E14" s="330"/>
      <c r="F14" s="330"/>
      <c r="G14" s="330"/>
      <c r="H14" s="330"/>
    </row>
    <row r="15" spans="1:8" s="327" customFormat="1" ht="20.25">
      <c r="A15" s="330" t="s">
        <v>14</v>
      </c>
      <c r="B15" s="330"/>
      <c r="C15" s="330"/>
      <c r="D15" s="330"/>
      <c r="E15" s="330"/>
      <c r="F15" s="330"/>
      <c r="G15" s="330"/>
      <c r="H15" s="330"/>
    </row>
    <row r="16" spans="1:8" s="327" customFormat="1" ht="20.25">
      <c r="A16" s="330" t="s">
        <v>15</v>
      </c>
      <c r="B16" s="330"/>
      <c r="C16" s="330"/>
      <c r="D16" s="330"/>
      <c r="E16" s="330"/>
      <c r="F16" s="330"/>
      <c r="G16" s="330"/>
      <c r="H16" s="330"/>
    </row>
    <row r="17" spans="1:8" s="327" customFormat="1" ht="20.25">
      <c r="A17" s="330" t="s">
        <v>16</v>
      </c>
      <c r="B17" s="330"/>
      <c r="C17" s="330"/>
      <c r="D17" s="330"/>
      <c r="E17" s="330"/>
      <c r="F17" s="330"/>
      <c r="G17" s="330"/>
      <c r="H17" s="330"/>
    </row>
    <row r="18" spans="1:8" s="327" customFormat="1" ht="20.25">
      <c r="A18" s="330" t="s">
        <v>17</v>
      </c>
      <c r="B18" s="330"/>
      <c r="C18" s="330"/>
      <c r="D18" s="330"/>
      <c r="E18" s="330"/>
      <c r="F18" s="330"/>
      <c r="G18" s="330"/>
      <c r="H18" s="330"/>
    </row>
    <row r="19" spans="1:8" s="327" customFormat="1" ht="20.25">
      <c r="A19" s="330" t="s">
        <v>18</v>
      </c>
      <c r="B19" s="330"/>
      <c r="C19" s="330"/>
      <c r="D19" s="330"/>
      <c r="E19" s="330"/>
      <c r="F19" s="330"/>
      <c r="G19" s="330"/>
      <c r="H19" s="330"/>
    </row>
    <row r="20" spans="1:8" s="327" customFormat="1" ht="20.25">
      <c r="A20" s="330" t="s">
        <v>19</v>
      </c>
      <c r="B20" s="330"/>
      <c r="C20" s="330"/>
      <c r="D20" s="330"/>
      <c r="E20" s="330"/>
      <c r="F20" s="330"/>
      <c r="G20" s="330"/>
      <c r="H20" s="330"/>
    </row>
    <row r="21" s="327" customFormat="1" ht="20.25">
      <c r="A21" s="329" t="s">
        <v>20</v>
      </c>
    </row>
    <row r="22" spans="1:8" s="327" customFormat="1" ht="20.25">
      <c r="A22" s="331" t="s">
        <v>21</v>
      </c>
      <c r="B22" s="330"/>
      <c r="C22" s="330"/>
      <c r="D22" s="330"/>
      <c r="E22" s="330"/>
      <c r="F22" s="330"/>
      <c r="G22" s="330"/>
      <c r="H22" s="330"/>
    </row>
    <row r="23" s="327" customFormat="1" ht="20.25">
      <c r="A23" s="329" t="s">
        <v>22</v>
      </c>
    </row>
    <row r="24" spans="1:7" s="327" customFormat="1" ht="20.25">
      <c r="A24" s="330" t="s">
        <v>23</v>
      </c>
      <c r="B24" s="330"/>
      <c r="C24" s="330"/>
      <c r="D24" s="330"/>
      <c r="E24" s="330"/>
      <c r="F24" s="330"/>
      <c r="G24" s="330"/>
    </row>
    <row r="25" spans="1:6" s="327" customFormat="1" ht="20.25">
      <c r="A25" s="330" t="s">
        <v>24</v>
      </c>
      <c r="B25" s="330"/>
      <c r="C25" s="330"/>
      <c r="D25" s="330"/>
      <c r="E25" s="330"/>
      <c r="F25" s="330"/>
    </row>
    <row r="26" s="327" customFormat="1" ht="20.25">
      <c r="A26" s="330" t="s">
        <v>25</v>
      </c>
    </row>
    <row r="27" s="327" customFormat="1" ht="20.25">
      <c r="A27" s="330" t="s">
        <v>26</v>
      </c>
    </row>
    <row r="28" s="327" customFormat="1" ht="20.25">
      <c r="A28" s="330" t="s">
        <v>27</v>
      </c>
    </row>
    <row r="29" s="327" customFormat="1" ht="20.25">
      <c r="A29" s="330" t="s">
        <v>28</v>
      </c>
    </row>
    <row r="30" s="327" customFormat="1" ht="20.25">
      <c r="A30" s="330" t="s">
        <v>29</v>
      </c>
    </row>
  </sheetData>
  <sheetProtection/>
  <mergeCells count="1">
    <mergeCell ref="A1:I1"/>
  </mergeCells>
  <printOptions/>
  <pageMargins left="0.75" right="0.75" top="1" bottom="1"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sheetPr>
    <tabColor theme="0" tint="-0.1499900072813034"/>
  </sheetPr>
  <dimension ref="A1:C47"/>
  <sheetViews>
    <sheetView zoomScaleSheetLayoutView="100" workbookViewId="0" topLeftCell="A1">
      <selection activeCell="D26" sqref="D26"/>
    </sheetView>
  </sheetViews>
  <sheetFormatPr defaultColWidth="7.00390625" defaultRowHeight="14.25"/>
  <cols>
    <col min="1" max="1" width="14.375" style="181" customWidth="1"/>
    <col min="2" max="2" width="57.875" style="51" customWidth="1"/>
    <col min="3" max="3" width="13.00390625" style="182" customWidth="1"/>
    <col min="4" max="223" width="7.00390625" style="50" customWidth="1"/>
    <col min="224" max="16384" width="7.00390625" style="54" customWidth="1"/>
  </cols>
  <sheetData>
    <row r="1" spans="1:3" s="50" customFormat="1" ht="20.25" customHeight="1">
      <c r="A1" s="55" t="s">
        <v>630</v>
      </c>
      <c r="B1" s="51"/>
      <c r="C1" s="182"/>
    </row>
    <row r="2" spans="1:3" s="50" customFormat="1" ht="22.5">
      <c r="A2" s="183" t="s">
        <v>631</v>
      </c>
      <c r="B2" s="57"/>
      <c r="C2" s="184"/>
    </row>
    <row r="3" spans="1:3" s="51" customFormat="1" ht="15">
      <c r="A3" s="181"/>
      <c r="C3" s="182" t="s">
        <v>64</v>
      </c>
    </row>
    <row r="4" spans="1:3" s="179" customFormat="1" ht="43.5" customHeight="1">
      <c r="A4" s="125" t="s">
        <v>99</v>
      </c>
      <c r="B4" s="185" t="s">
        <v>632</v>
      </c>
      <c r="C4" s="186" t="s">
        <v>34</v>
      </c>
    </row>
    <row r="5" spans="1:3" s="180" customFormat="1" ht="21.75" customHeight="1">
      <c r="A5" s="187" t="s">
        <v>95</v>
      </c>
      <c r="B5" s="188"/>
      <c r="C5" s="189">
        <f>C6+C27+C35+C43+C38</f>
        <v>120999.6</v>
      </c>
    </row>
    <row r="6" spans="1:3" ht="21" customHeight="1">
      <c r="A6" s="190" t="s">
        <v>633</v>
      </c>
      <c r="B6" s="190" t="s">
        <v>634</v>
      </c>
      <c r="C6" s="191">
        <v>106860</v>
      </c>
    </row>
    <row r="7" spans="1:3" ht="21" customHeight="1">
      <c r="A7" s="190" t="s">
        <v>635</v>
      </c>
      <c r="B7" s="190" t="s">
        <v>636</v>
      </c>
      <c r="C7" s="191">
        <v>102850</v>
      </c>
    </row>
    <row r="8" spans="1:3" ht="21" customHeight="1">
      <c r="A8" s="190" t="s">
        <v>637</v>
      </c>
      <c r="B8" s="190" t="s">
        <v>638</v>
      </c>
      <c r="C8" s="191">
        <v>25652</v>
      </c>
    </row>
    <row r="9" spans="1:3" ht="21" customHeight="1">
      <c r="A9" s="190" t="s">
        <v>639</v>
      </c>
      <c r="B9" s="190" t="s">
        <v>640</v>
      </c>
      <c r="C9" s="191">
        <v>13298</v>
      </c>
    </row>
    <row r="10" spans="1:3" ht="21" customHeight="1">
      <c r="A10" s="190" t="s">
        <v>641</v>
      </c>
      <c r="B10" s="190" t="s">
        <v>642</v>
      </c>
      <c r="C10" s="191">
        <v>49871</v>
      </c>
    </row>
    <row r="11" spans="1:3" ht="21" customHeight="1">
      <c r="A11" s="190" t="s">
        <v>643</v>
      </c>
      <c r="B11" s="190" t="s">
        <v>644</v>
      </c>
      <c r="C11" s="191">
        <v>4088</v>
      </c>
    </row>
    <row r="12" spans="1:3" ht="21" customHeight="1">
      <c r="A12" s="190" t="s">
        <v>645</v>
      </c>
      <c r="B12" s="190" t="s">
        <v>646</v>
      </c>
      <c r="C12" s="191">
        <v>2072</v>
      </c>
    </row>
    <row r="13" spans="1:3" ht="21" customHeight="1">
      <c r="A13" s="190" t="s">
        <v>647</v>
      </c>
      <c r="B13" s="190" t="s">
        <v>648</v>
      </c>
      <c r="C13" s="191">
        <v>69</v>
      </c>
    </row>
    <row r="14" spans="1:3" ht="21" customHeight="1">
      <c r="A14" s="190" t="s">
        <v>649</v>
      </c>
      <c r="B14" s="190" t="s">
        <v>650</v>
      </c>
      <c r="C14" s="191">
        <v>800</v>
      </c>
    </row>
    <row r="15" spans="1:3" ht="21" customHeight="1">
      <c r="A15" s="190" t="s">
        <v>651</v>
      </c>
      <c r="B15" s="190" t="s">
        <v>652</v>
      </c>
      <c r="C15" s="191">
        <v>7000</v>
      </c>
    </row>
    <row r="16" spans="1:3" ht="21" customHeight="1">
      <c r="A16" s="190" t="s">
        <v>653</v>
      </c>
      <c r="B16" s="190" t="s">
        <v>654</v>
      </c>
      <c r="C16" s="191">
        <v>0</v>
      </c>
    </row>
    <row r="17" spans="1:3" ht="21" customHeight="1">
      <c r="A17" s="190" t="s">
        <v>655</v>
      </c>
      <c r="B17" s="190" t="s">
        <v>638</v>
      </c>
      <c r="C17" s="191">
        <v>0</v>
      </c>
    </row>
    <row r="18" spans="1:3" ht="21" customHeight="1">
      <c r="A18" s="190" t="s">
        <v>656</v>
      </c>
      <c r="B18" s="190" t="s">
        <v>657</v>
      </c>
      <c r="C18" s="191">
        <v>0</v>
      </c>
    </row>
    <row r="19" spans="1:3" ht="21" customHeight="1">
      <c r="A19" s="190" t="s">
        <v>658</v>
      </c>
      <c r="B19" s="190" t="s">
        <v>659</v>
      </c>
      <c r="C19" s="191">
        <v>2530</v>
      </c>
    </row>
    <row r="20" spans="1:3" ht="21" customHeight="1">
      <c r="A20" s="190" t="s">
        <v>660</v>
      </c>
      <c r="B20" s="190" t="s">
        <v>661</v>
      </c>
      <c r="C20" s="191">
        <v>0</v>
      </c>
    </row>
    <row r="21" spans="1:3" ht="21" customHeight="1">
      <c r="A21" s="190" t="s">
        <v>662</v>
      </c>
      <c r="B21" s="190" t="s">
        <v>663</v>
      </c>
      <c r="C21" s="191">
        <v>2530</v>
      </c>
    </row>
    <row r="22" spans="1:3" ht="21" customHeight="1">
      <c r="A22" s="190" t="s">
        <v>664</v>
      </c>
      <c r="B22" s="190" t="s">
        <v>665</v>
      </c>
      <c r="C22" s="191">
        <v>0</v>
      </c>
    </row>
    <row r="23" spans="1:3" ht="21" customHeight="1">
      <c r="A23" s="190" t="s">
        <v>666</v>
      </c>
      <c r="B23" s="190" t="s">
        <v>667</v>
      </c>
      <c r="C23" s="191">
        <v>1480</v>
      </c>
    </row>
    <row r="24" spans="1:3" ht="21" customHeight="1">
      <c r="A24" s="190" t="s">
        <v>668</v>
      </c>
      <c r="B24" s="190" t="s">
        <v>669</v>
      </c>
      <c r="C24" s="191">
        <v>1480</v>
      </c>
    </row>
    <row r="25" spans="1:3" ht="21" customHeight="1">
      <c r="A25" s="190" t="s">
        <v>670</v>
      </c>
      <c r="B25" s="190" t="s">
        <v>671</v>
      </c>
      <c r="C25" s="191">
        <v>0</v>
      </c>
    </row>
    <row r="26" spans="1:3" ht="21" customHeight="1">
      <c r="A26" s="190" t="s">
        <v>672</v>
      </c>
      <c r="B26" s="190" t="s">
        <v>642</v>
      </c>
      <c r="C26" s="191">
        <v>0</v>
      </c>
    </row>
    <row r="27" spans="1:3" ht="21" customHeight="1">
      <c r="A27" s="190" t="s">
        <v>673</v>
      </c>
      <c r="B27" s="190" t="s">
        <v>674</v>
      </c>
      <c r="C27" s="191">
        <f>C28</f>
        <v>350</v>
      </c>
    </row>
    <row r="28" spans="1:3" ht="21" customHeight="1">
      <c r="A28" s="190" t="s">
        <v>675</v>
      </c>
      <c r="B28" s="190" t="s">
        <v>676</v>
      </c>
      <c r="C28" s="191">
        <v>350</v>
      </c>
    </row>
    <row r="29" spans="1:3" ht="21" customHeight="1">
      <c r="A29" s="190" t="s">
        <v>677</v>
      </c>
      <c r="B29" s="190" t="s">
        <v>678</v>
      </c>
      <c r="C29" s="191">
        <v>180</v>
      </c>
    </row>
    <row r="30" spans="1:3" ht="21" customHeight="1">
      <c r="A30" s="190" t="s">
        <v>679</v>
      </c>
      <c r="B30" s="190" t="s">
        <v>680</v>
      </c>
      <c r="C30" s="191">
        <v>170</v>
      </c>
    </row>
    <row r="31" spans="1:3" ht="21" customHeight="1">
      <c r="A31" s="190" t="s">
        <v>681</v>
      </c>
      <c r="B31" s="190" t="s">
        <v>682</v>
      </c>
      <c r="C31" s="191">
        <v>0</v>
      </c>
    </row>
    <row r="32" spans="1:3" ht="21" customHeight="1">
      <c r="A32" s="190" t="s">
        <v>683</v>
      </c>
      <c r="B32" s="190" t="s">
        <v>684</v>
      </c>
      <c r="C32" s="191">
        <v>0</v>
      </c>
    </row>
    <row r="33" spans="1:3" ht="21" customHeight="1">
      <c r="A33" s="190" t="s">
        <v>685</v>
      </c>
      <c r="B33" s="190" t="s">
        <v>686</v>
      </c>
      <c r="C33" s="191">
        <v>0</v>
      </c>
    </row>
    <row r="34" spans="1:3" ht="21" customHeight="1">
      <c r="A34" s="190" t="s">
        <v>687</v>
      </c>
      <c r="B34" s="190" t="s">
        <v>688</v>
      </c>
      <c r="C34" s="191">
        <v>0</v>
      </c>
    </row>
    <row r="35" spans="1:3" ht="21" customHeight="1">
      <c r="A35" s="190" t="s">
        <v>689</v>
      </c>
      <c r="B35" s="190" t="s">
        <v>87</v>
      </c>
      <c r="C35" s="191">
        <v>1256</v>
      </c>
    </row>
    <row r="36" spans="1:3" ht="21" customHeight="1">
      <c r="A36" s="190" t="s">
        <v>690</v>
      </c>
      <c r="B36" s="190" t="s">
        <v>691</v>
      </c>
      <c r="C36" s="191">
        <v>1256</v>
      </c>
    </row>
    <row r="37" spans="1:3" ht="21" customHeight="1">
      <c r="A37" s="190" t="s">
        <v>692</v>
      </c>
      <c r="B37" s="190" t="s">
        <v>693</v>
      </c>
      <c r="C37" s="191">
        <v>1256</v>
      </c>
    </row>
    <row r="38" spans="1:3" ht="21" customHeight="1">
      <c r="A38" s="190" t="s">
        <v>522</v>
      </c>
      <c r="B38" s="190" t="s">
        <v>88</v>
      </c>
      <c r="C38" s="191">
        <v>12469</v>
      </c>
    </row>
    <row r="39" spans="1:3" ht="21" customHeight="1">
      <c r="A39" s="190" t="s">
        <v>694</v>
      </c>
      <c r="B39" s="190" t="s">
        <v>695</v>
      </c>
      <c r="C39" s="191">
        <v>12469.3</v>
      </c>
    </row>
    <row r="40" spans="1:3" ht="21" customHeight="1">
      <c r="A40" s="190" t="s">
        <v>696</v>
      </c>
      <c r="B40" s="190" t="s">
        <v>697</v>
      </c>
      <c r="C40" s="191">
        <v>1631</v>
      </c>
    </row>
    <row r="41" spans="1:3" ht="21" customHeight="1">
      <c r="A41" s="190" t="s">
        <v>698</v>
      </c>
      <c r="B41" s="190" t="s">
        <v>699</v>
      </c>
      <c r="C41" s="191">
        <v>4163</v>
      </c>
    </row>
    <row r="42" spans="1:3" ht="21" customHeight="1">
      <c r="A42" s="190" t="s">
        <v>700</v>
      </c>
      <c r="B42" s="190" t="s">
        <v>701</v>
      </c>
      <c r="C42" s="191">
        <v>6675</v>
      </c>
    </row>
    <row r="43" spans="1:3" ht="21" customHeight="1">
      <c r="A43" s="190" t="s">
        <v>702</v>
      </c>
      <c r="B43" s="190" t="s">
        <v>89</v>
      </c>
      <c r="C43" s="191">
        <v>64.6</v>
      </c>
    </row>
    <row r="44" spans="1:3" ht="21" customHeight="1">
      <c r="A44" s="190" t="s">
        <v>703</v>
      </c>
      <c r="B44" s="190" t="s">
        <v>704</v>
      </c>
      <c r="C44" s="191">
        <v>64.6</v>
      </c>
    </row>
    <row r="45" spans="1:3" ht="21" customHeight="1">
      <c r="A45" s="190" t="s">
        <v>705</v>
      </c>
      <c r="B45" s="190" t="s">
        <v>706</v>
      </c>
      <c r="C45" s="191">
        <v>64</v>
      </c>
    </row>
    <row r="46" spans="1:3" ht="21" customHeight="1">
      <c r="A46" s="190" t="s">
        <v>707</v>
      </c>
      <c r="B46" s="190" t="s">
        <v>708</v>
      </c>
      <c r="C46" s="191">
        <v>0.3</v>
      </c>
    </row>
    <row r="47" spans="1:3" ht="21" customHeight="1">
      <c r="A47" s="190" t="s">
        <v>709</v>
      </c>
      <c r="B47" s="190" t="s">
        <v>710</v>
      </c>
      <c r="C47" s="191">
        <v>0.3</v>
      </c>
    </row>
  </sheetData>
  <sheetProtection/>
  <mergeCells count="2">
    <mergeCell ref="A2:C2"/>
    <mergeCell ref="A5:B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V28"/>
  <sheetViews>
    <sheetView zoomScaleSheetLayoutView="100" workbookViewId="0" topLeftCell="A1">
      <selection activeCell="A2" sqref="A2:B2"/>
    </sheetView>
  </sheetViews>
  <sheetFormatPr defaultColWidth="7.00390625" defaultRowHeight="14.25"/>
  <cols>
    <col min="1" max="2" width="37.00390625" style="52" customWidth="1"/>
    <col min="3" max="3" width="10.375" style="51" hidden="1" customWidth="1"/>
    <col min="4" max="4" width="9.625" style="50" hidden="1" customWidth="1"/>
    <col min="5" max="5" width="8.125" style="50" hidden="1" customWidth="1"/>
    <col min="6" max="6" width="9.625" style="119" hidden="1" customWidth="1"/>
    <col min="7" max="7" width="17.50390625" style="119" hidden="1" customWidth="1"/>
    <col min="8" max="8" width="12.375" style="120" hidden="1" customWidth="1"/>
    <col min="9" max="9" width="7.00390625" style="121" hidden="1" customWidth="1"/>
    <col min="10" max="11" width="7.00390625" style="50" hidden="1" customWidth="1"/>
    <col min="12" max="12" width="13.875" style="50" hidden="1" customWidth="1"/>
    <col min="13" max="13" width="7.875" style="50" hidden="1" customWidth="1"/>
    <col min="14" max="14" width="9.375" style="50" hidden="1" customWidth="1"/>
    <col min="15" max="15" width="6.875" style="50" hidden="1" customWidth="1"/>
    <col min="16" max="16" width="9.00390625" style="50" hidden="1" customWidth="1"/>
    <col min="17" max="17" width="5.875" style="50" hidden="1" customWidth="1"/>
    <col min="18" max="18" width="5.25390625" style="50" hidden="1" customWidth="1"/>
    <col min="19" max="19" width="6.375" style="50" hidden="1" customWidth="1"/>
    <col min="20" max="21" width="7.00390625" style="50" hidden="1" customWidth="1"/>
    <col min="22" max="22" width="10.625" style="50" hidden="1" customWidth="1"/>
    <col min="23" max="23" width="10.50390625" style="50" hidden="1" customWidth="1"/>
    <col min="24" max="24" width="7.00390625" style="50" hidden="1" customWidth="1"/>
    <col min="25" max="16384" width="7.00390625" style="50" customWidth="1"/>
  </cols>
  <sheetData>
    <row r="1" spans="1:9" s="50" customFormat="1" ht="21.75" customHeight="1">
      <c r="A1" s="55" t="s">
        <v>711</v>
      </c>
      <c r="B1" s="122"/>
      <c r="C1" s="51"/>
      <c r="F1" s="119"/>
      <c r="G1" s="119"/>
      <c r="H1" s="120"/>
      <c r="I1" s="121"/>
    </row>
    <row r="2" spans="1:9" s="50" customFormat="1" ht="51.75" customHeight="1">
      <c r="A2" s="123" t="s">
        <v>712</v>
      </c>
      <c r="B2" s="124"/>
      <c r="C2" s="51"/>
      <c r="I2" s="121"/>
    </row>
    <row r="3" spans="1:12" s="50" customFormat="1" ht="15">
      <c r="A3" s="52"/>
      <c r="B3" s="107" t="s">
        <v>510</v>
      </c>
      <c r="C3" s="51"/>
      <c r="D3" s="50">
        <v>12.11</v>
      </c>
      <c r="F3" s="50">
        <v>12.22</v>
      </c>
      <c r="I3" s="121"/>
      <c r="L3" s="50">
        <v>1.2</v>
      </c>
    </row>
    <row r="4" spans="1:14" s="118" customFormat="1" ht="39.75" customHeight="1">
      <c r="A4" s="125" t="s">
        <v>511</v>
      </c>
      <c r="B4" s="125" t="s">
        <v>34</v>
      </c>
      <c r="C4" s="126"/>
      <c r="F4" s="127" t="s">
        <v>514</v>
      </c>
      <c r="G4" s="127" t="s">
        <v>515</v>
      </c>
      <c r="H4" s="127" t="s">
        <v>516</v>
      </c>
      <c r="I4" s="136"/>
      <c r="L4" s="127" t="s">
        <v>514</v>
      </c>
      <c r="M4" s="137" t="s">
        <v>515</v>
      </c>
      <c r="N4" s="127" t="s">
        <v>516</v>
      </c>
    </row>
    <row r="5" spans="1:24" s="50" customFormat="1" ht="39.75" customHeight="1">
      <c r="A5" s="177" t="s">
        <v>517</v>
      </c>
      <c r="B5" s="128" t="s">
        <v>713</v>
      </c>
      <c r="C5" s="130">
        <v>105429</v>
      </c>
      <c r="D5" s="131">
        <v>595734.14</v>
      </c>
      <c r="E5" s="50">
        <f>104401+13602</f>
        <v>118003</v>
      </c>
      <c r="F5" s="119" t="s">
        <v>519</v>
      </c>
      <c r="G5" s="119" t="s">
        <v>520</v>
      </c>
      <c r="H5" s="120">
        <v>596221.15</v>
      </c>
      <c r="I5" s="121" t="e">
        <f>F5-A5</f>
        <v>#VALUE!</v>
      </c>
      <c r="J5" s="133" t="e">
        <f>H5-#REF!</f>
        <v>#REF!</v>
      </c>
      <c r="K5" s="133">
        <v>75943</v>
      </c>
      <c r="L5" s="119" t="s">
        <v>519</v>
      </c>
      <c r="M5" s="119" t="s">
        <v>520</v>
      </c>
      <c r="N5" s="120">
        <v>643048.95</v>
      </c>
      <c r="O5" s="121" t="e">
        <f>L5-A5</f>
        <v>#VALUE!</v>
      </c>
      <c r="P5" s="133" t="e">
        <f>N5-#REF!</f>
        <v>#REF!</v>
      </c>
      <c r="R5" s="50">
        <v>717759</v>
      </c>
      <c r="T5" s="139" t="s">
        <v>519</v>
      </c>
      <c r="U5" s="139" t="s">
        <v>520</v>
      </c>
      <c r="V5" s="140">
        <v>659380.53</v>
      </c>
      <c r="W5" s="50" t="e">
        <f>#REF!-V5</f>
        <v>#REF!</v>
      </c>
      <c r="X5" s="50" t="e">
        <f>T5-A5</f>
        <v>#VALUE!</v>
      </c>
    </row>
    <row r="6" spans="1:22" s="50" customFormat="1" ht="39.75" customHeight="1">
      <c r="A6" s="128"/>
      <c r="B6" s="129"/>
      <c r="C6" s="130"/>
      <c r="D6" s="131"/>
      <c r="F6" s="119"/>
      <c r="G6" s="119"/>
      <c r="H6" s="120"/>
      <c r="I6" s="121"/>
      <c r="J6" s="133"/>
      <c r="K6" s="133"/>
      <c r="L6" s="119"/>
      <c r="M6" s="119"/>
      <c r="N6" s="120"/>
      <c r="O6" s="121"/>
      <c r="P6" s="133"/>
      <c r="T6" s="139"/>
      <c r="U6" s="139"/>
      <c r="V6" s="140"/>
    </row>
    <row r="7" spans="1:22" s="50" customFormat="1" ht="39.75" customHeight="1">
      <c r="A7" s="128"/>
      <c r="B7" s="129"/>
      <c r="C7" s="130"/>
      <c r="D7" s="131"/>
      <c r="F7" s="119"/>
      <c r="G7" s="119"/>
      <c r="H7" s="120"/>
      <c r="I7" s="121"/>
      <c r="J7" s="133"/>
      <c r="K7" s="133"/>
      <c r="L7" s="119"/>
      <c r="M7" s="119"/>
      <c r="N7" s="120"/>
      <c r="O7" s="121"/>
      <c r="P7" s="133"/>
      <c r="T7" s="139"/>
      <c r="U7" s="139"/>
      <c r="V7" s="140"/>
    </row>
    <row r="8" spans="1:22" s="50" customFormat="1" ht="39.75" customHeight="1">
      <c r="A8" s="128"/>
      <c r="B8" s="129"/>
      <c r="C8" s="130"/>
      <c r="D8" s="131"/>
      <c r="F8" s="119"/>
      <c r="G8" s="119"/>
      <c r="H8" s="120"/>
      <c r="I8" s="121"/>
      <c r="J8" s="133"/>
      <c r="K8" s="133"/>
      <c r="L8" s="119"/>
      <c r="M8" s="119"/>
      <c r="N8" s="120"/>
      <c r="O8" s="121"/>
      <c r="P8" s="133"/>
      <c r="T8" s="139"/>
      <c r="U8" s="139"/>
      <c r="V8" s="140"/>
    </row>
    <row r="9" spans="1:22" s="50" customFormat="1" ht="39.75" customHeight="1">
      <c r="A9" s="128"/>
      <c r="B9" s="129"/>
      <c r="C9" s="130"/>
      <c r="D9" s="131"/>
      <c r="F9" s="119"/>
      <c r="G9" s="119"/>
      <c r="H9" s="120"/>
      <c r="I9" s="121"/>
      <c r="J9" s="133"/>
      <c r="K9" s="133"/>
      <c r="L9" s="119"/>
      <c r="M9" s="119"/>
      <c r="N9" s="120"/>
      <c r="O9" s="121"/>
      <c r="P9" s="133"/>
      <c r="T9" s="139"/>
      <c r="U9" s="139"/>
      <c r="V9" s="140"/>
    </row>
    <row r="10" spans="1:22" s="50" customFormat="1" ht="39.75" customHeight="1">
      <c r="A10" s="128"/>
      <c r="B10" s="129"/>
      <c r="C10" s="130"/>
      <c r="D10" s="131"/>
      <c r="F10" s="119"/>
      <c r="G10" s="119"/>
      <c r="H10" s="120"/>
      <c r="I10" s="121"/>
      <c r="J10" s="133"/>
      <c r="K10" s="133"/>
      <c r="L10" s="119"/>
      <c r="M10" s="119"/>
      <c r="N10" s="120"/>
      <c r="O10" s="121"/>
      <c r="P10" s="133"/>
      <c r="T10" s="139"/>
      <c r="U10" s="139"/>
      <c r="V10" s="140"/>
    </row>
    <row r="11" spans="1:22" s="50" customFormat="1" ht="39.75" customHeight="1">
      <c r="A11" s="128"/>
      <c r="B11" s="132"/>
      <c r="C11" s="130"/>
      <c r="D11" s="133"/>
      <c r="F11" s="119"/>
      <c r="G11" s="119"/>
      <c r="H11" s="120"/>
      <c r="I11" s="121"/>
      <c r="J11" s="133"/>
      <c r="K11" s="133"/>
      <c r="L11" s="119"/>
      <c r="M11" s="119"/>
      <c r="N11" s="120"/>
      <c r="O11" s="121"/>
      <c r="P11" s="133"/>
      <c r="T11" s="139"/>
      <c r="U11" s="139"/>
      <c r="V11" s="140"/>
    </row>
    <row r="12" spans="1:23" s="50" customFormat="1" ht="39.75" customHeight="1">
      <c r="A12" s="59" t="s">
        <v>521</v>
      </c>
      <c r="B12" s="178" t="str">
        <f>B5</f>
        <v>0</v>
      </c>
      <c r="C12" s="51"/>
      <c r="F12" s="134">
        <f aca="true" t="shared" si="0" ref="F12:H12">""</f>
      </c>
      <c r="G12" s="134">
        <f t="shared" si="0"/>
      </c>
      <c r="H12" s="134">
        <f t="shared" si="0"/>
      </c>
      <c r="I12" s="121"/>
      <c r="L12" s="134">
        <f aca="true" t="shared" si="1" ref="L12:N12">""</f>
      </c>
      <c r="M12" s="138">
        <f t="shared" si="1"/>
      </c>
      <c r="N12" s="134">
        <f t="shared" si="1"/>
      </c>
      <c r="V12" s="141" t="e">
        <f>V13+#REF!+#REF!+#REF!+#REF!+#REF!+#REF!+#REF!+#REF!+#REF!+#REF!+#REF!+#REF!+#REF!+#REF!+#REF!+#REF!+#REF!+#REF!+#REF!+#REF!</f>
        <v>#REF!</v>
      </c>
      <c r="W12" s="141" t="e">
        <f>W13+#REF!+#REF!+#REF!+#REF!+#REF!+#REF!+#REF!+#REF!+#REF!+#REF!+#REF!+#REF!+#REF!+#REF!+#REF!+#REF!+#REF!+#REF!+#REF!+#REF!</f>
        <v>#REF!</v>
      </c>
    </row>
    <row r="13" spans="1:256" s="97" customFormat="1" ht="15.75">
      <c r="A13" s="176" t="s">
        <v>714</v>
      </c>
      <c r="B13" s="166"/>
      <c r="IQ13" s="54"/>
      <c r="IR13" s="54"/>
      <c r="IS13" s="54"/>
      <c r="IT13" s="54"/>
      <c r="IU13" s="54"/>
      <c r="IV13" s="54"/>
    </row>
    <row r="14" spans="1:24" s="50" customFormat="1" ht="19.5" customHeight="1">
      <c r="A14" s="52"/>
      <c r="B14" s="52"/>
      <c r="C14" s="51"/>
      <c r="F14" s="119"/>
      <c r="G14" s="119"/>
      <c r="H14" s="120"/>
      <c r="I14" s="121"/>
      <c r="P14" s="133"/>
      <c r="T14" s="139" t="s">
        <v>524</v>
      </c>
      <c r="U14" s="139" t="s">
        <v>525</v>
      </c>
      <c r="V14" s="140">
        <v>19998</v>
      </c>
      <c r="W14" s="50" t="e">
        <f>#REF!-V14</f>
        <v>#REF!</v>
      </c>
      <c r="X14" s="50">
        <f>T14-A14</f>
        <v>23203</v>
      </c>
    </row>
    <row r="15" spans="1:24" s="50" customFormat="1" ht="19.5" customHeight="1">
      <c r="A15" s="52"/>
      <c r="B15" s="52"/>
      <c r="C15" s="51"/>
      <c r="F15" s="119"/>
      <c r="G15" s="119"/>
      <c r="H15" s="120"/>
      <c r="I15" s="121"/>
      <c r="P15" s="133"/>
      <c r="T15" s="139" t="s">
        <v>526</v>
      </c>
      <c r="U15" s="139" t="s">
        <v>527</v>
      </c>
      <c r="V15" s="140">
        <v>19998</v>
      </c>
      <c r="W15" s="50" t="e">
        <f>#REF!-V15</f>
        <v>#REF!</v>
      </c>
      <c r="X15" s="50">
        <f>T15-A15</f>
        <v>2320301</v>
      </c>
    </row>
    <row r="16" spans="1:16" s="50" customFormat="1" ht="19.5" customHeight="1">
      <c r="A16" s="52"/>
      <c r="B16" s="52"/>
      <c r="C16" s="51"/>
      <c r="F16" s="119"/>
      <c r="G16" s="119"/>
      <c r="H16" s="120"/>
      <c r="I16" s="121"/>
      <c r="P16" s="133"/>
    </row>
    <row r="17" s="50" customFormat="1" ht="19.5" customHeight="1">
      <c r="P17" s="133"/>
    </row>
    <row r="18" s="50" customFormat="1" ht="19.5" customHeight="1">
      <c r="P18" s="133"/>
    </row>
    <row r="19" s="50" customFormat="1" ht="19.5" customHeight="1">
      <c r="P19" s="133"/>
    </row>
    <row r="20" s="50" customFormat="1" ht="19.5" customHeight="1">
      <c r="P20" s="133"/>
    </row>
    <row r="21" s="50" customFormat="1" ht="19.5" customHeight="1">
      <c r="P21" s="133"/>
    </row>
    <row r="22" s="50" customFormat="1" ht="19.5" customHeight="1">
      <c r="P22" s="133"/>
    </row>
    <row r="23" s="50" customFormat="1" ht="19.5" customHeight="1">
      <c r="P23" s="133"/>
    </row>
    <row r="24" s="50" customFormat="1" ht="19.5" customHeight="1">
      <c r="P24" s="133"/>
    </row>
    <row r="25" s="50" customFormat="1" ht="19.5" customHeight="1">
      <c r="P25" s="133"/>
    </row>
    <row r="26" s="50" customFormat="1" ht="19.5" customHeight="1">
      <c r="P26" s="133"/>
    </row>
    <row r="27" s="50" customFormat="1" ht="19.5" customHeight="1">
      <c r="P27" s="133"/>
    </row>
    <row r="28" s="50" customFormat="1" ht="19.5" customHeight="1">
      <c r="P28" s="133"/>
    </row>
  </sheetData>
  <sheetProtection/>
  <mergeCells count="1">
    <mergeCell ref="A2:B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V12"/>
  <sheetViews>
    <sheetView zoomScaleSheetLayoutView="100" workbookViewId="0" topLeftCell="A1">
      <selection activeCell="A11" sqref="A11"/>
    </sheetView>
  </sheetViews>
  <sheetFormatPr defaultColWidth="7.875" defaultRowHeight="14.25"/>
  <cols>
    <col min="1" max="1" width="60.25390625" style="97" customWidth="1"/>
    <col min="2" max="2" width="23.375" style="166" customWidth="1"/>
    <col min="3" max="248" width="7.875" style="97" customWidth="1"/>
    <col min="249" max="249" width="35.75390625" style="97" customWidth="1"/>
    <col min="250" max="250" width="7.875" style="97" hidden="1" customWidth="1"/>
    <col min="251" max="16384" width="7.875" style="54" customWidth="1"/>
  </cols>
  <sheetData>
    <row r="1" spans="1:2" s="97" customFormat="1" ht="27" customHeight="1">
      <c r="A1" s="102" t="s">
        <v>715</v>
      </c>
      <c r="B1" s="167"/>
    </row>
    <row r="2" spans="1:2" s="97" customFormat="1" ht="39.75" customHeight="1">
      <c r="A2" s="168" t="s">
        <v>716</v>
      </c>
      <c r="B2" s="168"/>
    </row>
    <row r="3" spans="1:2" s="98" customFormat="1" ht="18.75" customHeight="1">
      <c r="A3" s="106"/>
      <c r="B3" s="169" t="s">
        <v>510</v>
      </c>
    </row>
    <row r="4" spans="1:2" s="99" customFormat="1" ht="53.25" customHeight="1">
      <c r="A4" s="108" t="s">
        <v>530</v>
      </c>
      <c r="B4" s="170" t="s">
        <v>34</v>
      </c>
    </row>
    <row r="5" spans="1:250" s="100" customFormat="1" ht="31.5" customHeight="1">
      <c r="A5" s="171"/>
      <c r="B5" s="172"/>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c r="IP5" s="173"/>
    </row>
    <row r="6" spans="1:250" s="100" customFormat="1" ht="31.5" customHeight="1">
      <c r="A6" s="171"/>
      <c r="B6" s="172"/>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row>
    <row r="7" spans="1:250" s="165" customFormat="1" ht="31.5" customHeight="1">
      <c r="A7" s="171"/>
      <c r="B7" s="172"/>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c r="IH7" s="173"/>
      <c r="II7" s="173"/>
      <c r="IJ7" s="173"/>
      <c r="IK7" s="173"/>
      <c r="IL7" s="173"/>
      <c r="IM7" s="173"/>
      <c r="IN7" s="173"/>
      <c r="IO7" s="173"/>
      <c r="IP7" s="173"/>
    </row>
    <row r="8" spans="1:256" s="97" customFormat="1" ht="31.5" customHeight="1">
      <c r="A8" s="171"/>
      <c r="B8" s="172"/>
      <c r="IQ8" s="54"/>
      <c r="IR8" s="54"/>
      <c r="IS8" s="54"/>
      <c r="IT8" s="54"/>
      <c r="IU8" s="54"/>
      <c r="IV8" s="54"/>
    </row>
    <row r="9" spans="1:256" s="97" customFormat="1" ht="31.5" customHeight="1">
      <c r="A9" s="171"/>
      <c r="B9" s="172"/>
      <c r="IQ9" s="54"/>
      <c r="IR9" s="54"/>
      <c r="IS9" s="54"/>
      <c r="IT9" s="54"/>
      <c r="IU9" s="54"/>
      <c r="IV9" s="54"/>
    </row>
    <row r="10" spans="1:256" s="97" customFormat="1" ht="31.5" customHeight="1">
      <c r="A10" s="171"/>
      <c r="B10" s="172"/>
      <c r="IQ10" s="54"/>
      <c r="IR10" s="54"/>
      <c r="IS10" s="54"/>
      <c r="IT10" s="54"/>
      <c r="IU10" s="54"/>
      <c r="IV10" s="54"/>
    </row>
    <row r="11" spans="1:256" s="97" customFormat="1" ht="31.5" customHeight="1">
      <c r="A11" s="174" t="s">
        <v>95</v>
      </c>
      <c r="B11" s="175">
        <f>SUM(B5:B10)</f>
        <v>0</v>
      </c>
      <c r="IQ11" s="54"/>
      <c r="IR11" s="54"/>
      <c r="IS11" s="54"/>
      <c r="IT11" s="54"/>
      <c r="IU11" s="54"/>
      <c r="IV11" s="54"/>
    </row>
    <row r="12" spans="1:256" s="97" customFormat="1" ht="15.75">
      <c r="A12" s="176" t="s">
        <v>714</v>
      </c>
      <c r="B12" s="166"/>
      <c r="IQ12" s="54"/>
      <c r="IR12" s="54"/>
      <c r="IS12" s="54"/>
      <c r="IT12" s="54"/>
      <c r="IU12" s="54"/>
      <c r="IV12" s="54"/>
    </row>
  </sheetData>
  <sheetProtection/>
  <mergeCells count="1">
    <mergeCell ref="A2:B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SheetLayoutView="100" workbookViewId="0" topLeftCell="A1">
      <selection activeCell="B9" sqref="B9"/>
    </sheetView>
  </sheetViews>
  <sheetFormatPr defaultColWidth="9.00390625" defaultRowHeight="14.25"/>
  <cols>
    <col min="1" max="1" width="33.25390625" style="72" customWidth="1"/>
    <col min="2" max="2" width="33.25390625" style="77" customWidth="1"/>
    <col min="3" max="16384" width="9.00390625" style="72" customWidth="1"/>
  </cols>
  <sheetData>
    <row r="1" spans="1:2" s="72" customFormat="1" ht="21" customHeight="1">
      <c r="A1" s="78" t="s">
        <v>717</v>
      </c>
      <c r="B1" s="77"/>
    </row>
    <row r="2" spans="1:2" s="72" customFormat="1" ht="24.75" customHeight="1">
      <c r="A2" s="79" t="s">
        <v>718</v>
      </c>
      <c r="B2" s="79"/>
    </row>
    <row r="3" s="73" customFormat="1" ht="24" customHeight="1">
      <c r="B3" s="81" t="s">
        <v>64</v>
      </c>
    </row>
    <row r="4" spans="1:2" s="157" customFormat="1" ht="51" customHeight="1">
      <c r="A4" s="159" t="s">
        <v>65</v>
      </c>
      <c r="B4" s="160" t="s">
        <v>34</v>
      </c>
    </row>
    <row r="5" spans="1:2" s="158" customFormat="1" ht="39" customHeight="1">
      <c r="A5" s="161" t="s">
        <v>719</v>
      </c>
      <c r="B5" s="162"/>
    </row>
    <row r="6" spans="1:2" s="158" customFormat="1" ht="39" customHeight="1">
      <c r="A6" s="161" t="s">
        <v>720</v>
      </c>
      <c r="B6" s="162"/>
    </row>
    <row r="7" spans="1:2" s="158" customFormat="1" ht="39" customHeight="1">
      <c r="A7" s="161" t="s">
        <v>721</v>
      </c>
      <c r="B7" s="162"/>
    </row>
    <row r="8" spans="1:2" s="158" customFormat="1" ht="39" customHeight="1">
      <c r="A8" s="161" t="s">
        <v>722</v>
      </c>
      <c r="B8" s="162"/>
    </row>
    <row r="9" spans="1:2" s="158" customFormat="1" ht="39" customHeight="1">
      <c r="A9" s="161" t="s">
        <v>723</v>
      </c>
      <c r="B9" s="162"/>
    </row>
    <row r="10" spans="1:2" s="158" customFormat="1" ht="39" customHeight="1">
      <c r="A10" s="163" t="s">
        <v>724</v>
      </c>
      <c r="B10" s="164"/>
    </row>
    <row r="11" spans="1:2" s="158" customFormat="1" ht="39" customHeight="1">
      <c r="A11" s="161" t="s">
        <v>725</v>
      </c>
      <c r="B11" s="162"/>
    </row>
    <row r="12" spans="1:2" s="158" customFormat="1" ht="39" customHeight="1">
      <c r="A12" s="163" t="s">
        <v>726</v>
      </c>
      <c r="B12" s="164"/>
    </row>
    <row r="13" spans="1:2" s="72" customFormat="1" ht="22.5" customHeight="1">
      <c r="A13" s="156" t="s">
        <v>727</v>
      </c>
      <c r="B13" s="77"/>
    </row>
  </sheetData>
  <sheetProtection/>
  <mergeCells count="1">
    <mergeCell ref="A2:B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32"/>
  <sheetViews>
    <sheetView zoomScaleSheetLayoutView="100" workbookViewId="0" topLeftCell="A4">
      <selection activeCell="E8" sqref="E8"/>
    </sheetView>
  </sheetViews>
  <sheetFormatPr defaultColWidth="7.00390625" defaultRowHeight="14.25"/>
  <cols>
    <col min="1" max="1" width="35.125" style="52" customWidth="1"/>
    <col min="2" max="2" width="29.50390625" style="144" customWidth="1"/>
    <col min="3" max="226" width="7.00390625" style="50" customWidth="1"/>
    <col min="227" max="16384" width="7.00390625" style="54" customWidth="1"/>
  </cols>
  <sheetData>
    <row r="1" spans="1:2" s="50" customFormat="1" ht="29.25" customHeight="1">
      <c r="A1" s="55" t="s">
        <v>728</v>
      </c>
      <c r="B1" s="144"/>
    </row>
    <row r="2" spans="1:2" s="50" customFormat="1" ht="28.5" customHeight="1">
      <c r="A2" s="56" t="s">
        <v>729</v>
      </c>
      <c r="B2" s="58"/>
    </row>
    <row r="3" spans="1:2" s="51" customFormat="1" ht="21.75" customHeight="1">
      <c r="A3" s="52"/>
      <c r="B3" s="148" t="s">
        <v>64</v>
      </c>
    </row>
    <row r="4" spans="1:2" s="51" customFormat="1" ht="39" customHeight="1">
      <c r="A4" s="125" t="s">
        <v>65</v>
      </c>
      <c r="B4" s="61" t="s">
        <v>66</v>
      </c>
    </row>
    <row r="5" spans="1:2" s="52" customFormat="1" ht="39" customHeight="1">
      <c r="A5" s="149" t="s">
        <v>67</v>
      </c>
      <c r="B5" s="59" t="s">
        <v>713</v>
      </c>
    </row>
    <row r="6" spans="1:2" s="52" customFormat="1" ht="39" customHeight="1">
      <c r="A6" s="150" t="s">
        <v>730</v>
      </c>
      <c r="B6" s="151"/>
    </row>
    <row r="7" spans="1:2" s="52" customFormat="1" ht="39" customHeight="1">
      <c r="A7" s="150" t="s">
        <v>731</v>
      </c>
      <c r="B7" s="151"/>
    </row>
    <row r="8" spans="1:2" s="52" customFormat="1" ht="39" customHeight="1">
      <c r="A8" s="150" t="s">
        <v>732</v>
      </c>
      <c r="B8" s="151"/>
    </row>
    <row r="9" spans="1:2" s="52" customFormat="1" ht="39" customHeight="1">
      <c r="A9" s="150" t="s">
        <v>733</v>
      </c>
      <c r="B9" s="151"/>
    </row>
    <row r="10" spans="1:2" s="52" customFormat="1" ht="39" customHeight="1">
      <c r="A10" s="150" t="s">
        <v>734</v>
      </c>
      <c r="B10" s="151"/>
    </row>
    <row r="11" spans="1:2" s="52" customFormat="1" ht="39" customHeight="1">
      <c r="A11" s="150" t="s">
        <v>735</v>
      </c>
      <c r="B11" s="151"/>
    </row>
    <row r="12" spans="1:2" s="52" customFormat="1" ht="39" customHeight="1">
      <c r="A12" s="152" t="s">
        <v>736</v>
      </c>
      <c r="B12" s="153"/>
    </row>
    <row r="13" spans="1:2" s="52" customFormat="1" ht="39" customHeight="1">
      <c r="A13" s="152" t="s">
        <v>737</v>
      </c>
      <c r="B13" s="153"/>
    </row>
    <row r="14" spans="1:2" s="51" customFormat="1" ht="39" customHeight="1">
      <c r="A14" s="149" t="s">
        <v>628</v>
      </c>
      <c r="B14" s="145"/>
    </row>
    <row r="15" spans="1:2" s="51" customFormat="1" ht="39" customHeight="1">
      <c r="A15" s="154"/>
      <c r="B15" s="145"/>
    </row>
    <row r="16" spans="1:2" s="51" customFormat="1" ht="39" customHeight="1">
      <c r="A16" s="155" t="s">
        <v>95</v>
      </c>
      <c r="B16" s="147"/>
    </row>
    <row r="17" spans="1:2" s="50" customFormat="1" ht="19.5" customHeight="1">
      <c r="A17" s="156" t="s">
        <v>727</v>
      </c>
      <c r="B17" s="144"/>
    </row>
    <row r="18" spans="1:2" s="50" customFormat="1" ht="19.5" customHeight="1">
      <c r="A18" s="52"/>
      <c r="B18" s="144"/>
    </row>
    <row r="19" spans="1:2" s="50" customFormat="1" ht="19.5" customHeight="1">
      <c r="A19" s="52"/>
      <c r="B19" s="144"/>
    </row>
    <row r="20" spans="1:2" s="50" customFormat="1" ht="19.5" customHeight="1">
      <c r="A20" s="52"/>
      <c r="B20" s="144"/>
    </row>
    <row r="21" spans="1:2" s="50" customFormat="1" ht="19.5" customHeight="1">
      <c r="A21" s="52"/>
      <c r="B21" s="144"/>
    </row>
    <row r="22" spans="1:2" s="50" customFormat="1" ht="19.5" customHeight="1">
      <c r="A22" s="52"/>
      <c r="B22" s="144"/>
    </row>
    <row r="23" spans="1:2" s="50" customFormat="1" ht="19.5" customHeight="1">
      <c r="A23" s="52"/>
      <c r="B23" s="144"/>
    </row>
    <row r="24" spans="1:2" s="50" customFormat="1" ht="19.5" customHeight="1">
      <c r="A24" s="52"/>
      <c r="B24" s="144"/>
    </row>
    <row r="25" spans="1:2" s="50" customFormat="1" ht="19.5" customHeight="1">
      <c r="A25" s="52"/>
      <c r="B25" s="144"/>
    </row>
    <row r="26" spans="1:2" s="50" customFormat="1" ht="19.5" customHeight="1">
      <c r="A26" s="52"/>
      <c r="B26" s="144"/>
    </row>
    <row r="27" spans="1:2" s="50" customFormat="1" ht="19.5" customHeight="1">
      <c r="A27" s="52"/>
      <c r="B27" s="144"/>
    </row>
    <row r="28" spans="1:2" s="50" customFormat="1" ht="19.5" customHeight="1">
      <c r="A28" s="52"/>
      <c r="B28" s="144"/>
    </row>
    <row r="29" spans="1:2" s="50" customFormat="1" ht="19.5" customHeight="1">
      <c r="A29" s="52"/>
      <c r="B29" s="144"/>
    </row>
    <row r="30" spans="1:2" s="50" customFormat="1" ht="19.5" customHeight="1">
      <c r="A30" s="52"/>
      <c r="B30" s="144"/>
    </row>
    <row r="31" spans="1:2" s="50" customFormat="1" ht="19.5" customHeight="1">
      <c r="A31" s="52"/>
      <c r="B31" s="144"/>
    </row>
    <row r="32" spans="1:2" s="50" customFormat="1" ht="19.5" customHeight="1">
      <c r="A32" s="52"/>
      <c r="B32" s="144"/>
    </row>
  </sheetData>
  <sheetProtection/>
  <mergeCells count="1">
    <mergeCell ref="A2:B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28"/>
  <sheetViews>
    <sheetView zoomScaleSheetLayoutView="100" workbookViewId="0" topLeftCell="A1">
      <selection activeCell="C6" sqref="C6"/>
    </sheetView>
  </sheetViews>
  <sheetFormatPr defaultColWidth="7.00390625" defaultRowHeight="14.25"/>
  <cols>
    <col min="1" max="1" width="14.625" style="52" customWidth="1"/>
    <col min="2" max="2" width="46.625" style="51" customWidth="1"/>
    <col min="3" max="3" width="13.00390625" style="144" customWidth="1"/>
    <col min="4" max="223" width="7.00390625" style="50" customWidth="1"/>
    <col min="224" max="16384" width="7.00390625" style="54" customWidth="1"/>
  </cols>
  <sheetData>
    <row r="1" spans="1:3" s="50" customFormat="1" ht="23.25" customHeight="1">
      <c r="A1" s="55" t="s">
        <v>738</v>
      </c>
      <c r="B1" s="51"/>
      <c r="C1" s="144"/>
    </row>
    <row r="2" spans="1:3" s="50" customFormat="1" ht="22.5">
      <c r="A2" s="56" t="s">
        <v>739</v>
      </c>
      <c r="B2" s="57"/>
      <c r="C2" s="58"/>
    </row>
    <row r="3" spans="1:3" s="50" customFormat="1" ht="15">
      <c r="A3" s="52"/>
      <c r="B3" s="51"/>
      <c r="C3" s="107" t="s">
        <v>510</v>
      </c>
    </row>
    <row r="4" spans="1:3" s="50" customFormat="1" ht="45.75" customHeight="1">
      <c r="A4" s="59" t="s">
        <v>740</v>
      </c>
      <c r="B4" s="60" t="s">
        <v>456</v>
      </c>
      <c r="C4" s="61" t="s">
        <v>66</v>
      </c>
    </row>
    <row r="5" spans="1:3" s="50" customFormat="1" ht="45.75" customHeight="1">
      <c r="A5" s="62" t="s">
        <v>741</v>
      </c>
      <c r="B5" s="63" t="s">
        <v>742</v>
      </c>
      <c r="C5" s="145"/>
    </row>
    <row r="6" spans="1:3" s="142" customFormat="1" ht="45.75" customHeight="1">
      <c r="A6" s="65" t="s">
        <v>743</v>
      </c>
      <c r="B6" s="146" t="s">
        <v>744</v>
      </c>
      <c r="C6" s="132"/>
    </row>
    <row r="7" spans="1:3" s="143" customFormat="1" ht="45.75" customHeight="1">
      <c r="A7" s="67" t="s">
        <v>745</v>
      </c>
      <c r="B7" s="67" t="s">
        <v>746</v>
      </c>
      <c r="C7" s="67"/>
    </row>
    <row r="8" spans="1:3" s="50" customFormat="1" ht="45.75" customHeight="1">
      <c r="A8" s="132" t="s">
        <v>629</v>
      </c>
      <c r="B8" s="69"/>
      <c r="C8" s="145"/>
    </row>
    <row r="9" spans="1:3" s="50" customFormat="1" ht="45.75" customHeight="1">
      <c r="A9" s="65" t="s">
        <v>747</v>
      </c>
      <c r="B9" s="65" t="s">
        <v>748</v>
      </c>
      <c r="C9" s="145"/>
    </row>
    <row r="10" spans="1:3" s="50" customFormat="1" ht="45.75" customHeight="1">
      <c r="A10" s="67" t="s">
        <v>749</v>
      </c>
      <c r="B10" s="67" t="s">
        <v>750</v>
      </c>
      <c r="C10" s="145"/>
    </row>
    <row r="11" spans="1:3" s="50" customFormat="1" ht="45.75" customHeight="1">
      <c r="A11" s="132" t="s">
        <v>629</v>
      </c>
      <c r="B11" s="69"/>
      <c r="C11" s="145"/>
    </row>
    <row r="12" spans="1:3" s="50" customFormat="1" ht="45.75" customHeight="1">
      <c r="A12" s="70" t="s">
        <v>521</v>
      </c>
      <c r="B12" s="71"/>
      <c r="C12" s="147"/>
    </row>
    <row r="13" spans="1:3" s="50" customFormat="1" ht="19.5" customHeight="1">
      <c r="A13" s="52" t="s">
        <v>727</v>
      </c>
      <c r="B13" s="51"/>
      <c r="C13" s="144"/>
    </row>
    <row r="14" spans="1:3" s="50" customFormat="1" ht="19.5" customHeight="1">
      <c r="A14" s="52"/>
      <c r="B14" s="51"/>
      <c r="C14" s="144"/>
    </row>
    <row r="15" spans="1:3" s="50" customFormat="1" ht="19.5" customHeight="1">
      <c r="A15" s="52"/>
      <c r="B15" s="51"/>
      <c r="C15" s="144"/>
    </row>
    <row r="16" spans="1:3" s="50" customFormat="1" ht="19.5" customHeight="1">
      <c r="A16" s="52"/>
      <c r="B16" s="51"/>
      <c r="C16" s="144"/>
    </row>
    <row r="17" spans="1:3" s="50" customFormat="1" ht="19.5" customHeight="1">
      <c r="A17" s="52"/>
      <c r="B17" s="51"/>
      <c r="C17" s="144"/>
    </row>
    <row r="18" spans="1:3" s="50" customFormat="1" ht="19.5" customHeight="1">
      <c r="A18" s="52"/>
      <c r="B18" s="51"/>
      <c r="C18" s="144"/>
    </row>
    <row r="19" spans="1:3" s="50" customFormat="1" ht="19.5" customHeight="1">
      <c r="A19" s="52"/>
      <c r="B19" s="51"/>
      <c r="C19" s="144"/>
    </row>
    <row r="20" spans="1:3" s="50" customFormat="1" ht="19.5" customHeight="1">
      <c r="A20" s="52"/>
      <c r="B20" s="51"/>
      <c r="C20" s="144"/>
    </row>
    <row r="21" spans="1:3" s="50" customFormat="1" ht="19.5" customHeight="1">
      <c r="A21" s="52"/>
      <c r="B21" s="51"/>
      <c r="C21" s="144"/>
    </row>
    <row r="22" spans="1:3" s="50" customFormat="1" ht="19.5" customHeight="1">
      <c r="A22" s="52"/>
      <c r="B22" s="51"/>
      <c r="C22" s="144"/>
    </row>
    <row r="23" spans="1:3" s="50" customFormat="1" ht="19.5" customHeight="1">
      <c r="A23" s="52"/>
      <c r="B23" s="51"/>
      <c r="C23" s="144"/>
    </row>
    <row r="24" spans="1:3" s="50" customFormat="1" ht="19.5" customHeight="1">
      <c r="A24" s="52"/>
      <c r="B24" s="51"/>
      <c r="C24" s="144"/>
    </row>
    <row r="25" spans="1:3" s="50" customFormat="1" ht="19.5" customHeight="1">
      <c r="A25" s="52"/>
      <c r="B25" s="51"/>
      <c r="C25" s="144"/>
    </row>
    <row r="26" spans="1:3" s="50" customFormat="1" ht="19.5" customHeight="1">
      <c r="A26" s="52"/>
      <c r="B26" s="51"/>
      <c r="C26" s="144"/>
    </row>
    <row r="27" spans="1:3" s="50" customFormat="1" ht="19.5" customHeight="1">
      <c r="A27" s="52"/>
      <c r="B27" s="51"/>
      <c r="C27" s="144"/>
    </row>
    <row r="28" spans="1:3" s="50" customFormat="1" ht="19.5" customHeight="1">
      <c r="A28" s="52"/>
      <c r="B28" s="51"/>
      <c r="C28" s="144"/>
    </row>
  </sheetData>
  <sheetProtection/>
  <mergeCells count="2">
    <mergeCell ref="A2:C2"/>
    <mergeCell ref="A12:B1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X28"/>
  <sheetViews>
    <sheetView zoomScaleSheetLayoutView="100" workbookViewId="0" topLeftCell="A1">
      <selection activeCell="AC6" sqref="AC6"/>
    </sheetView>
  </sheetViews>
  <sheetFormatPr defaultColWidth="7.00390625" defaultRowHeight="14.25"/>
  <cols>
    <col min="1" max="2" width="37.00390625" style="52" customWidth="1"/>
    <col min="3" max="3" width="10.375" style="51" hidden="1" customWidth="1"/>
    <col min="4" max="4" width="9.625" style="50" hidden="1" customWidth="1"/>
    <col min="5" max="5" width="8.125" style="50" hidden="1" customWidth="1"/>
    <col min="6" max="6" width="9.625" style="119" hidden="1" customWidth="1"/>
    <col min="7" max="7" width="17.50390625" style="119" hidden="1" customWidth="1"/>
    <col min="8" max="8" width="12.375" style="120" hidden="1" customWidth="1"/>
    <col min="9" max="9" width="7.00390625" style="121" hidden="1" customWidth="1"/>
    <col min="10" max="11" width="7.00390625" style="50" hidden="1" customWidth="1"/>
    <col min="12" max="12" width="13.875" style="50" hidden="1" customWidth="1"/>
    <col min="13" max="13" width="7.875" style="50" hidden="1" customWidth="1"/>
    <col min="14" max="14" width="9.375" style="50" hidden="1" customWidth="1"/>
    <col min="15" max="15" width="6.875" style="50" hidden="1" customWidth="1"/>
    <col min="16" max="16" width="9.00390625" style="50" hidden="1" customWidth="1"/>
    <col min="17" max="17" width="5.875" style="50" hidden="1" customWidth="1"/>
    <col min="18" max="18" width="5.25390625" style="50" hidden="1" customWidth="1"/>
    <col min="19" max="19" width="6.375" style="50" hidden="1" customWidth="1"/>
    <col min="20" max="21" width="7.00390625" style="50" hidden="1" customWidth="1"/>
    <col min="22" max="22" width="10.625" style="50" hidden="1" customWidth="1"/>
    <col min="23" max="23" width="10.50390625" style="50" hidden="1" customWidth="1"/>
    <col min="24" max="24" width="7.00390625" style="50" hidden="1" customWidth="1"/>
    <col min="25" max="16384" width="7.00390625" style="50" customWidth="1"/>
  </cols>
  <sheetData>
    <row r="1" spans="1:9" s="50" customFormat="1" ht="21.75" customHeight="1">
      <c r="A1" s="55" t="s">
        <v>751</v>
      </c>
      <c r="B1" s="122"/>
      <c r="C1" s="51"/>
      <c r="F1" s="119"/>
      <c r="G1" s="119"/>
      <c r="H1" s="120"/>
      <c r="I1" s="121"/>
    </row>
    <row r="2" spans="1:9" s="50" customFormat="1" ht="51.75" customHeight="1">
      <c r="A2" s="123" t="s">
        <v>752</v>
      </c>
      <c r="B2" s="124"/>
      <c r="C2" s="51"/>
      <c r="I2" s="121"/>
    </row>
    <row r="3" spans="1:12" s="50" customFormat="1" ht="15">
      <c r="A3" s="52"/>
      <c r="B3" s="107" t="s">
        <v>510</v>
      </c>
      <c r="C3" s="51"/>
      <c r="D3" s="50">
        <v>12.11</v>
      </c>
      <c r="F3" s="50">
        <v>12.22</v>
      </c>
      <c r="I3" s="121"/>
      <c r="L3" s="50">
        <v>1.2</v>
      </c>
    </row>
    <row r="4" spans="1:14" s="118" customFormat="1" ht="39.75" customHeight="1">
      <c r="A4" s="125" t="s">
        <v>511</v>
      </c>
      <c r="B4" s="125" t="s">
        <v>34</v>
      </c>
      <c r="C4" s="126"/>
      <c r="F4" s="127" t="s">
        <v>514</v>
      </c>
      <c r="G4" s="127" t="s">
        <v>515</v>
      </c>
      <c r="H4" s="127" t="s">
        <v>516</v>
      </c>
      <c r="I4" s="136"/>
      <c r="L4" s="127" t="s">
        <v>514</v>
      </c>
      <c r="M4" s="137" t="s">
        <v>515</v>
      </c>
      <c r="N4" s="127" t="s">
        <v>516</v>
      </c>
    </row>
    <row r="5" spans="1:24" s="50" customFormat="1" ht="39.75" customHeight="1">
      <c r="A5" s="128"/>
      <c r="B5" s="129"/>
      <c r="C5" s="130">
        <v>105429</v>
      </c>
      <c r="D5" s="131">
        <v>595734.14</v>
      </c>
      <c r="E5" s="50">
        <f>104401+13602</f>
        <v>118003</v>
      </c>
      <c r="F5" s="119" t="s">
        <v>519</v>
      </c>
      <c r="G5" s="119" t="s">
        <v>520</v>
      </c>
      <c r="H5" s="120">
        <v>596221.15</v>
      </c>
      <c r="I5" s="121">
        <f>F5-A5</f>
        <v>201</v>
      </c>
      <c r="J5" s="133" t="e">
        <f>H5-#REF!</f>
        <v>#REF!</v>
      </c>
      <c r="K5" s="133">
        <v>75943</v>
      </c>
      <c r="L5" s="119" t="s">
        <v>519</v>
      </c>
      <c r="M5" s="119" t="s">
        <v>520</v>
      </c>
      <c r="N5" s="120">
        <v>643048.95</v>
      </c>
      <c r="O5" s="121">
        <f>L5-A5</f>
        <v>201</v>
      </c>
      <c r="P5" s="133" t="e">
        <f>N5-#REF!</f>
        <v>#REF!</v>
      </c>
      <c r="R5" s="50">
        <v>717759</v>
      </c>
      <c r="T5" s="139" t="s">
        <v>519</v>
      </c>
      <c r="U5" s="139" t="s">
        <v>520</v>
      </c>
      <c r="V5" s="140">
        <v>659380.53</v>
      </c>
      <c r="W5" s="50" t="e">
        <f>#REF!-V5</f>
        <v>#REF!</v>
      </c>
      <c r="X5" s="50">
        <f>T5-A5</f>
        <v>201</v>
      </c>
    </row>
    <row r="6" spans="1:22" s="50" customFormat="1" ht="39.75" customHeight="1">
      <c r="A6" s="128"/>
      <c r="B6" s="129"/>
      <c r="C6" s="130"/>
      <c r="D6" s="131"/>
      <c r="F6" s="119"/>
      <c r="G6" s="119"/>
      <c r="H6" s="120"/>
      <c r="I6" s="121"/>
      <c r="J6" s="133"/>
      <c r="K6" s="133"/>
      <c r="L6" s="119"/>
      <c r="M6" s="119"/>
      <c r="N6" s="120"/>
      <c r="O6" s="121"/>
      <c r="P6" s="133"/>
      <c r="T6" s="139"/>
      <c r="U6" s="139"/>
      <c r="V6" s="140"/>
    </row>
    <row r="7" spans="1:22" s="50" customFormat="1" ht="39.75" customHeight="1">
      <c r="A7" s="128"/>
      <c r="B7" s="129"/>
      <c r="C7" s="130"/>
      <c r="D7" s="131"/>
      <c r="F7" s="119"/>
      <c r="G7" s="119"/>
      <c r="H7" s="120"/>
      <c r="I7" s="121"/>
      <c r="J7" s="133"/>
      <c r="K7" s="133"/>
      <c r="L7" s="119"/>
      <c r="M7" s="119"/>
      <c r="N7" s="120"/>
      <c r="O7" s="121"/>
      <c r="P7" s="133"/>
      <c r="T7" s="139"/>
      <c r="U7" s="139"/>
      <c r="V7" s="140"/>
    </row>
    <row r="8" spans="1:22" s="50" customFormat="1" ht="39.75" customHeight="1">
      <c r="A8" s="128"/>
      <c r="B8" s="129"/>
      <c r="C8" s="130"/>
      <c r="D8" s="131"/>
      <c r="F8" s="119"/>
      <c r="G8" s="119"/>
      <c r="H8" s="120"/>
      <c r="I8" s="121"/>
      <c r="J8" s="133"/>
      <c r="K8" s="133"/>
      <c r="L8" s="119"/>
      <c r="M8" s="119"/>
      <c r="N8" s="120"/>
      <c r="O8" s="121"/>
      <c r="P8" s="133"/>
      <c r="T8" s="139"/>
      <c r="U8" s="139"/>
      <c r="V8" s="140"/>
    </row>
    <row r="9" spans="1:22" s="50" customFormat="1" ht="39.75" customHeight="1">
      <c r="A9" s="128"/>
      <c r="B9" s="129"/>
      <c r="C9" s="130"/>
      <c r="D9" s="131"/>
      <c r="F9" s="119"/>
      <c r="G9" s="119"/>
      <c r="H9" s="120"/>
      <c r="I9" s="121"/>
      <c r="J9" s="133"/>
      <c r="K9" s="133"/>
      <c r="L9" s="119"/>
      <c r="M9" s="119"/>
      <c r="N9" s="120"/>
      <c r="O9" s="121"/>
      <c r="P9" s="133"/>
      <c r="T9" s="139"/>
      <c r="U9" s="139"/>
      <c r="V9" s="140"/>
    </row>
    <row r="10" spans="1:22" s="50" customFormat="1" ht="39.75" customHeight="1">
      <c r="A10" s="128"/>
      <c r="B10" s="129"/>
      <c r="C10" s="130"/>
      <c r="D10" s="131"/>
      <c r="F10" s="119"/>
      <c r="G10" s="119"/>
      <c r="H10" s="120"/>
      <c r="I10" s="121"/>
      <c r="J10" s="133"/>
      <c r="K10" s="133"/>
      <c r="L10" s="119"/>
      <c r="M10" s="119"/>
      <c r="N10" s="120"/>
      <c r="O10" s="121"/>
      <c r="P10" s="133"/>
      <c r="T10" s="139"/>
      <c r="U10" s="139"/>
      <c r="V10" s="140"/>
    </row>
    <row r="11" spans="1:22" s="50" customFormat="1" ht="39.75" customHeight="1">
      <c r="A11" s="128"/>
      <c r="B11" s="132"/>
      <c r="C11" s="130"/>
      <c r="D11" s="133"/>
      <c r="F11" s="119"/>
      <c r="G11" s="119"/>
      <c r="H11" s="120"/>
      <c r="I11" s="121"/>
      <c r="J11" s="133"/>
      <c r="K11" s="133"/>
      <c r="L11" s="119"/>
      <c r="M11" s="119"/>
      <c r="N11" s="120"/>
      <c r="O11" s="121"/>
      <c r="P11" s="133"/>
      <c r="T11" s="139"/>
      <c r="U11" s="139"/>
      <c r="V11" s="140"/>
    </row>
    <row r="12" spans="1:23" s="50" customFormat="1" ht="39.75" customHeight="1">
      <c r="A12" s="59" t="s">
        <v>521</v>
      </c>
      <c r="B12" s="129"/>
      <c r="C12" s="51"/>
      <c r="F12" s="134">
        <f aca="true" t="shared" si="0" ref="F12:H12">""</f>
      </c>
      <c r="G12" s="134">
        <f t="shared" si="0"/>
      </c>
      <c r="H12" s="134">
        <f t="shared" si="0"/>
      </c>
      <c r="I12" s="121"/>
      <c r="L12" s="134">
        <f aca="true" t="shared" si="1" ref="L12:N12">""</f>
      </c>
      <c r="M12" s="138">
        <f t="shared" si="1"/>
      </c>
      <c r="N12" s="134">
        <f t="shared" si="1"/>
      </c>
      <c r="V12" s="141" t="e">
        <f>V13+#REF!+#REF!+#REF!+#REF!+#REF!+#REF!+#REF!+#REF!+#REF!+#REF!+#REF!+#REF!+#REF!+#REF!+#REF!+#REF!+#REF!+#REF!+#REF!+#REF!</f>
        <v>#REF!</v>
      </c>
      <c r="W12" s="141" t="e">
        <f>W13+#REF!+#REF!+#REF!+#REF!+#REF!+#REF!+#REF!+#REF!+#REF!+#REF!+#REF!+#REF!+#REF!+#REF!+#REF!+#REF!+#REF!+#REF!+#REF!+#REF!</f>
        <v>#REF!</v>
      </c>
    </row>
    <row r="13" spans="1:24" s="50" customFormat="1" ht="19.5" customHeight="1">
      <c r="A13" s="135" t="s">
        <v>753</v>
      </c>
      <c r="B13" s="52"/>
      <c r="C13" s="51"/>
      <c r="F13" s="119"/>
      <c r="G13" s="119"/>
      <c r="H13" s="120"/>
      <c r="I13" s="121"/>
      <c r="P13" s="133"/>
      <c r="T13" s="139" t="s">
        <v>522</v>
      </c>
      <c r="U13" s="139" t="s">
        <v>523</v>
      </c>
      <c r="V13" s="140">
        <v>19998</v>
      </c>
      <c r="W13" s="50" t="e">
        <f>#REF!-V13</f>
        <v>#REF!</v>
      </c>
      <c r="X13" s="50" t="e">
        <f aca="true" t="shared" si="2" ref="X13:X15">T13-A13</f>
        <v>#VALUE!</v>
      </c>
    </row>
    <row r="14" spans="1:24" s="50" customFormat="1" ht="19.5" customHeight="1">
      <c r="A14" s="52"/>
      <c r="B14" s="52"/>
      <c r="C14" s="51"/>
      <c r="F14" s="119"/>
      <c r="G14" s="119"/>
      <c r="H14" s="120"/>
      <c r="I14" s="121"/>
      <c r="P14" s="133"/>
      <c r="T14" s="139" t="s">
        <v>524</v>
      </c>
      <c r="U14" s="139" t="s">
        <v>525</v>
      </c>
      <c r="V14" s="140">
        <v>19998</v>
      </c>
      <c r="W14" s="50" t="e">
        <f>#REF!-V14</f>
        <v>#REF!</v>
      </c>
      <c r="X14" s="50">
        <f t="shared" si="2"/>
        <v>23203</v>
      </c>
    </row>
    <row r="15" spans="1:24" s="50" customFormat="1" ht="19.5" customHeight="1">
      <c r="A15" s="52"/>
      <c r="B15" s="52"/>
      <c r="C15" s="51"/>
      <c r="F15" s="119"/>
      <c r="G15" s="119"/>
      <c r="H15" s="120"/>
      <c r="I15" s="121"/>
      <c r="P15" s="133"/>
      <c r="T15" s="139" t="s">
        <v>526</v>
      </c>
      <c r="U15" s="139" t="s">
        <v>527</v>
      </c>
      <c r="V15" s="140">
        <v>19998</v>
      </c>
      <c r="W15" s="50" t="e">
        <f>#REF!-V15</f>
        <v>#REF!</v>
      </c>
      <c r="X15" s="50">
        <f t="shared" si="2"/>
        <v>2320301</v>
      </c>
    </row>
    <row r="16" spans="1:16" s="50" customFormat="1" ht="19.5" customHeight="1">
      <c r="A16" s="52"/>
      <c r="B16" s="52"/>
      <c r="C16" s="51"/>
      <c r="F16" s="119"/>
      <c r="G16" s="119"/>
      <c r="H16" s="120"/>
      <c r="I16" s="121"/>
      <c r="P16" s="133"/>
    </row>
    <row r="17" s="50" customFormat="1" ht="19.5" customHeight="1">
      <c r="P17" s="133"/>
    </row>
    <row r="18" s="50" customFormat="1" ht="19.5" customHeight="1">
      <c r="P18" s="133"/>
    </row>
    <row r="19" s="50" customFormat="1" ht="19.5" customHeight="1">
      <c r="P19" s="133"/>
    </row>
    <row r="20" s="50" customFormat="1" ht="19.5" customHeight="1">
      <c r="P20" s="133"/>
    </row>
    <row r="21" s="50" customFormat="1" ht="19.5" customHeight="1">
      <c r="P21" s="133"/>
    </row>
    <row r="22" s="50" customFormat="1" ht="19.5" customHeight="1">
      <c r="P22" s="133"/>
    </row>
    <row r="23" s="50" customFormat="1" ht="19.5" customHeight="1">
      <c r="P23" s="133"/>
    </row>
    <row r="24" s="50" customFormat="1" ht="19.5" customHeight="1">
      <c r="P24" s="133"/>
    </row>
    <row r="25" s="50" customFormat="1" ht="19.5" customHeight="1">
      <c r="P25" s="133"/>
    </row>
    <row r="26" s="50" customFormat="1" ht="19.5" customHeight="1">
      <c r="P26" s="133"/>
    </row>
    <row r="27" s="50" customFormat="1" ht="19.5" customHeight="1">
      <c r="P27" s="133"/>
    </row>
    <row r="28" s="50" customFormat="1" ht="19.5" customHeight="1">
      <c r="P28" s="133"/>
    </row>
  </sheetData>
  <sheetProtection/>
  <mergeCells count="1">
    <mergeCell ref="A2:B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9"/>
  <sheetViews>
    <sheetView zoomScaleSheetLayoutView="100" workbookViewId="0" topLeftCell="A1">
      <selection activeCell="A1" sqref="A1:IV65536"/>
    </sheetView>
  </sheetViews>
  <sheetFormatPr defaultColWidth="7.875" defaultRowHeight="14.25"/>
  <cols>
    <col min="1" max="2" width="37.625" style="97" customWidth="1"/>
    <col min="3" max="3" width="8.00390625" style="97" customWidth="1"/>
    <col min="4" max="4" width="7.875" style="97" customWidth="1"/>
    <col min="5" max="5" width="8.50390625" style="97" hidden="1" customWidth="1"/>
    <col min="6" max="6" width="7.875" style="97" hidden="1" customWidth="1"/>
    <col min="7" max="254" width="7.875" style="97" customWidth="1"/>
    <col min="255" max="255" width="35.75390625" style="97" customWidth="1"/>
    <col min="256" max="256" width="7.875" style="97" hidden="1" customWidth="1"/>
  </cols>
  <sheetData>
    <row r="1" spans="1:2" s="97" customFormat="1" ht="27" customHeight="1">
      <c r="A1" s="102" t="s">
        <v>754</v>
      </c>
      <c r="B1" s="103"/>
    </row>
    <row r="2" spans="1:2" s="97" customFormat="1" ht="39.75" customHeight="1">
      <c r="A2" s="104" t="s">
        <v>755</v>
      </c>
      <c r="B2" s="105"/>
    </row>
    <row r="3" spans="1:2" s="98" customFormat="1" ht="18.75" customHeight="1">
      <c r="A3" s="106"/>
      <c r="B3" s="107" t="s">
        <v>510</v>
      </c>
    </row>
    <row r="4" spans="1:3" s="99" customFormat="1" ht="53.25" customHeight="1">
      <c r="A4" s="108" t="s">
        <v>530</v>
      </c>
      <c r="B4" s="109" t="s">
        <v>34</v>
      </c>
      <c r="C4" s="110"/>
    </row>
    <row r="5" spans="1:3" s="100" customFormat="1" ht="53.25" customHeight="1">
      <c r="A5" s="111"/>
      <c r="B5" s="111"/>
      <c r="C5" s="112"/>
    </row>
    <row r="6" spans="1:5" s="98" customFormat="1" ht="53.25" customHeight="1">
      <c r="A6" s="111"/>
      <c r="B6" s="111"/>
      <c r="C6" s="113"/>
      <c r="E6" s="98">
        <v>988753</v>
      </c>
    </row>
    <row r="7" spans="1:5" s="98" customFormat="1" ht="53.25" customHeight="1">
      <c r="A7" s="111"/>
      <c r="B7" s="111"/>
      <c r="C7" s="113"/>
      <c r="E7" s="98">
        <v>822672</v>
      </c>
    </row>
    <row r="8" spans="1:3" s="101" customFormat="1" ht="53.25" customHeight="1">
      <c r="A8" s="114" t="s">
        <v>521</v>
      </c>
      <c r="B8" s="115"/>
      <c r="C8" s="116"/>
    </row>
    <row r="9" spans="1:2" s="97" customFormat="1" ht="15.75">
      <c r="A9" s="117" t="s">
        <v>753</v>
      </c>
      <c r="B9" s="117"/>
    </row>
  </sheetData>
  <sheetProtection/>
  <mergeCells count="1">
    <mergeCell ref="A9:B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14"/>
  <sheetViews>
    <sheetView zoomScaleSheetLayoutView="100" workbookViewId="0" topLeftCell="A1">
      <selection activeCell="D6" sqref="D6"/>
    </sheetView>
  </sheetViews>
  <sheetFormatPr defaultColWidth="9.00390625" defaultRowHeight="14.25"/>
  <cols>
    <col min="1" max="1" width="17.125" style="72" customWidth="1"/>
    <col min="2" max="2" width="48.00390625" style="72" customWidth="1"/>
    <col min="3" max="3" width="17.25390625" style="77" customWidth="1"/>
    <col min="4" max="4" width="12.625" style="72" customWidth="1"/>
    <col min="5" max="16384" width="9.00390625" style="72" customWidth="1"/>
  </cols>
  <sheetData>
    <row r="1" spans="1:3" s="72" customFormat="1" ht="22.5" customHeight="1">
      <c r="A1" s="78" t="s">
        <v>756</v>
      </c>
      <c r="C1" s="77"/>
    </row>
    <row r="2" spans="1:3" s="72" customFormat="1" ht="24.75" customHeight="1">
      <c r="A2" s="79" t="s">
        <v>757</v>
      </c>
      <c r="B2" s="80"/>
      <c r="C2" s="80"/>
    </row>
    <row r="3" s="73" customFormat="1" ht="24" customHeight="1">
      <c r="C3" s="81" t="s">
        <v>64</v>
      </c>
    </row>
    <row r="4" spans="1:3" s="74" customFormat="1" ht="33" customHeight="1">
      <c r="A4" s="82" t="s">
        <v>740</v>
      </c>
      <c r="B4" s="82" t="s">
        <v>456</v>
      </c>
      <c r="C4" s="83" t="s">
        <v>66</v>
      </c>
    </row>
    <row r="5" spans="1:3" s="74" customFormat="1" ht="24.75" customHeight="1">
      <c r="A5" s="84">
        <v>102</v>
      </c>
      <c r="B5" s="85" t="s">
        <v>758</v>
      </c>
      <c r="C5" s="83">
        <f>C6+C10</f>
        <v>92660</v>
      </c>
    </row>
    <row r="6" spans="1:4" s="75" customFormat="1" ht="24.75" customHeight="1">
      <c r="A6" s="86" t="s">
        <v>759</v>
      </c>
      <c r="B6" s="87" t="s">
        <v>760</v>
      </c>
      <c r="C6" s="88">
        <f>C7+C8+C9</f>
        <v>23245</v>
      </c>
      <c r="D6" s="89"/>
    </row>
    <row r="7" spans="1:3" s="76" customFormat="1" ht="24.75" customHeight="1">
      <c r="A7" s="90">
        <v>1021001</v>
      </c>
      <c r="B7" s="91" t="s">
        <v>761</v>
      </c>
      <c r="C7" s="92">
        <v>3609</v>
      </c>
    </row>
    <row r="8" spans="1:3" s="73" customFormat="1" ht="24.75" customHeight="1">
      <c r="A8" s="90">
        <v>1021002</v>
      </c>
      <c r="B8" s="93" t="s">
        <v>762</v>
      </c>
      <c r="C8" s="92">
        <v>18667</v>
      </c>
    </row>
    <row r="9" spans="1:3" s="73" customFormat="1" ht="24.75" customHeight="1">
      <c r="A9" s="90">
        <v>1021099</v>
      </c>
      <c r="B9" s="93" t="s">
        <v>763</v>
      </c>
      <c r="C9" s="94">
        <f>72+132+765</f>
        <v>969</v>
      </c>
    </row>
    <row r="10" spans="1:3" s="75" customFormat="1" ht="24.75" customHeight="1">
      <c r="A10" s="86" t="s">
        <v>764</v>
      </c>
      <c r="B10" s="87" t="s">
        <v>765</v>
      </c>
      <c r="C10" s="88">
        <f>C11+C12+C13</f>
        <v>69415</v>
      </c>
    </row>
    <row r="11" spans="1:3" s="76" customFormat="1" ht="24.75" customHeight="1">
      <c r="A11" s="90">
        <v>1021101</v>
      </c>
      <c r="B11" s="91" t="s">
        <v>766</v>
      </c>
      <c r="C11" s="92">
        <v>24034</v>
      </c>
    </row>
    <row r="12" spans="1:3" s="73" customFormat="1" ht="24.75" customHeight="1">
      <c r="A12" s="90">
        <v>1021102</v>
      </c>
      <c r="B12" s="93" t="s">
        <v>767</v>
      </c>
      <c r="C12" s="92">
        <v>45375</v>
      </c>
    </row>
    <row r="13" spans="1:3" s="73" customFormat="1" ht="24.75" customHeight="1">
      <c r="A13" s="90">
        <v>1021199</v>
      </c>
      <c r="B13" s="93" t="s">
        <v>768</v>
      </c>
      <c r="C13" s="94">
        <v>6</v>
      </c>
    </row>
    <row r="14" spans="1:3" s="74" customFormat="1" ht="24.75" customHeight="1">
      <c r="A14" s="95" t="s">
        <v>521</v>
      </c>
      <c r="B14" s="96"/>
      <c r="C14" s="83">
        <f>C5</f>
        <v>92660</v>
      </c>
    </row>
  </sheetData>
  <sheetProtection/>
  <mergeCells count="2">
    <mergeCell ref="A2:C2"/>
    <mergeCell ref="A14:B1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28"/>
  <sheetViews>
    <sheetView zoomScaleSheetLayoutView="100" workbookViewId="0" topLeftCell="A1">
      <selection activeCell="E11" sqref="E11"/>
    </sheetView>
  </sheetViews>
  <sheetFormatPr defaultColWidth="7.00390625" defaultRowHeight="14.25"/>
  <cols>
    <col min="1" max="1" width="15.625" style="52" customWidth="1"/>
    <col min="2" max="2" width="46.625" style="51" customWidth="1"/>
    <col min="3" max="3" width="13.00390625" style="53" customWidth="1"/>
    <col min="4" max="224" width="7.00390625" style="50" customWidth="1"/>
    <col min="225" max="16384" width="7.00390625" style="54" customWidth="1"/>
  </cols>
  <sheetData>
    <row r="1" spans="1:3" s="50" customFormat="1" ht="21.75" customHeight="1">
      <c r="A1" s="55" t="s">
        <v>769</v>
      </c>
      <c r="B1" s="51"/>
      <c r="C1" s="53"/>
    </row>
    <row r="2" spans="1:3" s="50" customFormat="1" ht="22.5">
      <c r="A2" s="56" t="s">
        <v>770</v>
      </c>
      <c r="B2" s="57"/>
      <c r="C2" s="58"/>
    </row>
    <row r="3" spans="1:3" s="51" customFormat="1" ht="21" customHeight="1">
      <c r="A3" s="52"/>
      <c r="C3" s="53" t="s">
        <v>64</v>
      </c>
    </row>
    <row r="4" spans="1:3" s="51" customFormat="1" ht="21" customHeight="1">
      <c r="A4" s="59" t="s">
        <v>740</v>
      </c>
      <c r="B4" s="60" t="s">
        <v>456</v>
      </c>
      <c r="C4" s="61" t="s">
        <v>66</v>
      </c>
    </row>
    <row r="5" spans="1:3" s="51" customFormat="1" ht="21" customHeight="1">
      <c r="A5" s="62" t="s">
        <v>771</v>
      </c>
      <c r="B5" s="63" t="s">
        <v>772</v>
      </c>
      <c r="C5" s="64">
        <f>+C6+C9</f>
        <v>83163</v>
      </c>
    </row>
    <row r="6" spans="1:3" s="51" customFormat="1" ht="21" customHeight="1">
      <c r="A6" s="65" t="s">
        <v>773</v>
      </c>
      <c r="B6" s="66" t="s">
        <v>774</v>
      </c>
      <c r="C6" s="61">
        <f>C7+C8</f>
        <v>19076</v>
      </c>
    </row>
    <row r="7" spans="1:3" s="51" customFormat="1" ht="21" customHeight="1">
      <c r="A7" s="67" t="s">
        <v>775</v>
      </c>
      <c r="B7" s="68" t="s">
        <v>776</v>
      </c>
      <c r="C7" s="64">
        <v>17933</v>
      </c>
    </row>
    <row r="8" spans="1:3" s="51" customFormat="1" ht="21" customHeight="1">
      <c r="A8" s="67">
        <v>2091099</v>
      </c>
      <c r="B8" s="69" t="s">
        <v>777</v>
      </c>
      <c r="C8" s="64">
        <f>19076-17933</f>
        <v>1143</v>
      </c>
    </row>
    <row r="9" spans="1:3" s="51" customFormat="1" ht="21" customHeight="1">
      <c r="A9" s="65" t="s">
        <v>778</v>
      </c>
      <c r="B9" s="66" t="s">
        <v>779</v>
      </c>
      <c r="C9" s="61">
        <f>C10+C11</f>
        <v>64087</v>
      </c>
    </row>
    <row r="10" spans="1:3" s="51" customFormat="1" ht="21" customHeight="1">
      <c r="A10" s="67" t="s">
        <v>780</v>
      </c>
      <c r="B10" s="68" t="s">
        <v>781</v>
      </c>
      <c r="C10" s="64">
        <v>64087</v>
      </c>
    </row>
    <row r="11" spans="1:3" s="51" customFormat="1" ht="21" customHeight="1">
      <c r="A11" s="67" t="s">
        <v>782</v>
      </c>
      <c r="B11" s="68" t="s">
        <v>783</v>
      </c>
      <c r="C11" s="64"/>
    </row>
    <row r="12" spans="1:3" s="51" customFormat="1" ht="21" customHeight="1">
      <c r="A12" s="70" t="s">
        <v>521</v>
      </c>
      <c r="B12" s="71"/>
      <c r="C12" s="61">
        <f>+C6+C9</f>
        <v>83163</v>
      </c>
    </row>
    <row r="13" spans="1:3" s="50" customFormat="1" ht="19.5" customHeight="1">
      <c r="A13" s="52"/>
      <c r="B13" s="51"/>
      <c r="C13" s="53"/>
    </row>
    <row r="14" spans="1:3" s="50" customFormat="1" ht="19.5" customHeight="1">
      <c r="A14" s="52"/>
      <c r="B14" s="51"/>
      <c r="C14" s="53"/>
    </row>
    <row r="15" spans="1:3" s="50" customFormat="1" ht="19.5" customHeight="1">
      <c r="A15" s="52"/>
      <c r="B15" s="51"/>
      <c r="C15" s="53"/>
    </row>
    <row r="16" spans="1:3" s="50" customFormat="1" ht="19.5" customHeight="1">
      <c r="A16" s="52"/>
      <c r="B16" s="51"/>
      <c r="C16" s="53"/>
    </row>
    <row r="17" spans="1:3" s="50" customFormat="1" ht="19.5" customHeight="1">
      <c r="A17" s="52"/>
      <c r="B17" s="51"/>
      <c r="C17" s="53"/>
    </row>
    <row r="18" spans="1:3" s="50" customFormat="1" ht="19.5" customHeight="1">
      <c r="A18" s="52"/>
      <c r="B18" s="51"/>
      <c r="C18" s="53"/>
    </row>
    <row r="19" spans="1:3" s="50" customFormat="1" ht="19.5" customHeight="1">
      <c r="A19" s="52"/>
      <c r="B19" s="51"/>
      <c r="C19" s="53"/>
    </row>
    <row r="20" spans="1:3" s="50" customFormat="1" ht="19.5" customHeight="1">
      <c r="A20" s="52"/>
      <c r="B20" s="51"/>
      <c r="C20" s="53"/>
    </row>
    <row r="21" spans="1:3" s="50" customFormat="1" ht="19.5" customHeight="1">
      <c r="A21" s="52"/>
      <c r="B21" s="51"/>
      <c r="C21" s="53"/>
    </row>
    <row r="22" spans="1:3" s="50" customFormat="1" ht="19.5" customHeight="1">
      <c r="A22" s="52"/>
      <c r="B22" s="51"/>
      <c r="C22" s="53"/>
    </row>
    <row r="23" spans="1:3" s="50" customFormat="1" ht="19.5" customHeight="1">
      <c r="A23" s="52"/>
      <c r="B23" s="51"/>
      <c r="C23" s="53"/>
    </row>
    <row r="24" spans="1:3" s="50" customFormat="1" ht="19.5" customHeight="1">
      <c r="A24" s="52"/>
      <c r="B24" s="51"/>
      <c r="C24" s="53"/>
    </row>
    <row r="25" spans="1:3" s="50" customFormat="1" ht="19.5" customHeight="1">
      <c r="A25" s="52"/>
      <c r="B25" s="51"/>
      <c r="C25" s="53"/>
    </row>
    <row r="26" spans="1:3" s="50" customFormat="1" ht="19.5" customHeight="1">
      <c r="A26" s="52"/>
      <c r="B26" s="51"/>
      <c r="C26" s="53"/>
    </row>
    <row r="27" spans="1:3" s="50" customFormat="1" ht="19.5" customHeight="1">
      <c r="A27" s="52"/>
      <c r="B27" s="51"/>
      <c r="C27" s="53"/>
    </row>
    <row r="28" spans="1:3" s="50" customFormat="1" ht="19.5" customHeight="1">
      <c r="A28" s="52"/>
      <c r="B28" s="51"/>
      <c r="C28" s="53"/>
    </row>
  </sheetData>
  <sheetProtection/>
  <mergeCells count="2">
    <mergeCell ref="A2:C2"/>
    <mergeCell ref="A12:B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0" tint="-0.1499900072813034"/>
  </sheetPr>
  <dimension ref="A1:B88"/>
  <sheetViews>
    <sheetView zoomScaleSheetLayoutView="100" workbookViewId="0" topLeftCell="A1">
      <selection activeCell="D26" sqref="D26"/>
    </sheetView>
  </sheetViews>
  <sheetFormatPr defaultColWidth="9.00390625" defaultRowHeight="14.25"/>
  <cols>
    <col min="1" max="1" width="35.625" style="310" customWidth="1"/>
    <col min="2" max="2" width="35.625" style="312" customWidth="1"/>
    <col min="3" max="16384" width="9.00390625" style="310" customWidth="1"/>
  </cols>
  <sheetData>
    <row r="1" spans="1:2" s="310" customFormat="1" ht="13.5">
      <c r="A1" s="310" t="s">
        <v>30</v>
      </c>
      <c r="B1" s="312"/>
    </row>
    <row r="2" spans="1:2" s="310" customFormat="1" ht="22.5" customHeight="1">
      <c r="A2" s="313" t="s">
        <v>31</v>
      </c>
      <c r="B2" s="314"/>
    </row>
    <row r="3" s="310" customFormat="1" ht="18" customHeight="1">
      <c r="B3" s="315" t="s">
        <v>32</v>
      </c>
    </row>
    <row r="4" spans="1:2" s="310" customFormat="1" ht="21" customHeight="1">
      <c r="A4" s="316" t="s">
        <v>33</v>
      </c>
      <c r="B4" s="317" t="s">
        <v>34</v>
      </c>
    </row>
    <row r="5" spans="1:2" s="311" customFormat="1" ht="15.75" customHeight="1">
      <c r="A5" s="318" t="s">
        <v>35</v>
      </c>
      <c r="B5" s="319">
        <f>B6+B22</f>
        <v>278200</v>
      </c>
    </row>
    <row r="6" spans="1:2" s="311" customFormat="1" ht="15.75" customHeight="1">
      <c r="A6" s="320" t="s">
        <v>36</v>
      </c>
      <c r="B6" s="319">
        <f>SUM(B7:B21)</f>
        <v>210200</v>
      </c>
    </row>
    <row r="7" spans="1:2" s="310" customFormat="1" ht="15.75" customHeight="1">
      <c r="A7" s="321" t="s">
        <v>37</v>
      </c>
      <c r="B7" s="322">
        <v>96381</v>
      </c>
    </row>
    <row r="8" spans="1:2" s="310" customFormat="1" ht="15.75" customHeight="1">
      <c r="A8" s="323" t="s">
        <v>38</v>
      </c>
      <c r="B8" s="322">
        <v>14947</v>
      </c>
    </row>
    <row r="9" spans="1:2" s="310" customFormat="1" ht="15.75" customHeight="1">
      <c r="A9" s="321" t="s">
        <v>39</v>
      </c>
      <c r="B9" s="322"/>
    </row>
    <row r="10" spans="1:2" s="310" customFormat="1" ht="15.75" customHeight="1">
      <c r="A10" s="321" t="s">
        <v>40</v>
      </c>
      <c r="B10" s="322">
        <v>2081</v>
      </c>
    </row>
    <row r="11" spans="1:2" s="310" customFormat="1" ht="15.75" customHeight="1">
      <c r="A11" s="321" t="s">
        <v>41</v>
      </c>
      <c r="B11" s="322">
        <v>10734</v>
      </c>
    </row>
    <row r="12" spans="1:2" s="310" customFormat="1" ht="15.75" customHeight="1">
      <c r="A12" s="321" t="s">
        <v>42</v>
      </c>
      <c r="B12" s="322">
        <v>2778</v>
      </c>
    </row>
    <row r="13" spans="1:2" s="310" customFormat="1" ht="15.75" customHeight="1">
      <c r="A13" s="321" t="s">
        <v>43</v>
      </c>
      <c r="B13" s="322">
        <v>13141</v>
      </c>
    </row>
    <row r="14" spans="1:2" s="310" customFormat="1" ht="15.75" customHeight="1">
      <c r="A14" s="321" t="s">
        <v>44</v>
      </c>
      <c r="B14" s="322">
        <v>14683</v>
      </c>
    </row>
    <row r="15" spans="1:2" s="310" customFormat="1" ht="15.75" customHeight="1">
      <c r="A15" s="321" t="s">
        <v>45</v>
      </c>
      <c r="B15" s="324">
        <v>3601</v>
      </c>
    </row>
    <row r="16" spans="1:2" s="310" customFormat="1" ht="15.75" customHeight="1">
      <c r="A16" s="321" t="s">
        <v>46</v>
      </c>
      <c r="B16" s="324">
        <v>6923</v>
      </c>
    </row>
    <row r="17" spans="1:2" s="310" customFormat="1" ht="15.75" customHeight="1">
      <c r="A17" s="321" t="s">
        <v>47</v>
      </c>
      <c r="B17" s="324">
        <v>17997</v>
      </c>
    </row>
    <row r="18" spans="1:2" s="310" customFormat="1" ht="15.75" customHeight="1">
      <c r="A18" s="321" t="s">
        <v>48</v>
      </c>
      <c r="B18" s="324">
        <v>4531</v>
      </c>
    </row>
    <row r="19" spans="1:2" s="310" customFormat="1" ht="15.75" customHeight="1">
      <c r="A19" s="321" t="s">
        <v>49</v>
      </c>
      <c r="B19" s="324">
        <v>8125</v>
      </c>
    </row>
    <row r="20" spans="1:2" s="310" customFormat="1" ht="15.75" customHeight="1">
      <c r="A20" s="321" t="s">
        <v>50</v>
      </c>
      <c r="B20" s="324">
        <v>7005</v>
      </c>
    </row>
    <row r="21" spans="1:2" s="310" customFormat="1" ht="15.75" customHeight="1">
      <c r="A21" s="321" t="s">
        <v>51</v>
      </c>
      <c r="B21" s="324">
        <v>7273</v>
      </c>
    </row>
    <row r="22" spans="1:2" s="311" customFormat="1" ht="15.75" customHeight="1">
      <c r="A22" s="320" t="s">
        <v>52</v>
      </c>
      <c r="B22" s="325">
        <f>SUM(B23:B29)</f>
        <v>68000</v>
      </c>
    </row>
    <row r="23" spans="1:2" s="310" customFormat="1" ht="15.75" customHeight="1">
      <c r="A23" s="321" t="s">
        <v>53</v>
      </c>
      <c r="B23" s="322">
        <v>8676</v>
      </c>
    </row>
    <row r="24" spans="1:2" s="310" customFormat="1" ht="15.75" customHeight="1">
      <c r="A24" s="321" t="s">
        <v>54</v>
      </c>
      <c r="B24" s="322">
        <v>16238</v>
      </c>
    </row>
    <row r="25" spans="1:2" s="310" customFormat="1" ht="15.75" customHeight="1">
      <c r="A25" s="321" t="s">
        <v>55</v>
      </c>
      <c r="B25" s="322">
        <v>9335</v>
      </c>
    </row>
    <row r="26" spans="1:2" s="310" customFormat="1" ht="15.75" customHeight="1">
      <c r="A26" s="321" t="s">
        <v>56</v>
      </c>
      <c r="B26" s="322"/>
    </row>
    <row r="27" spans="1:2" s="310" customFormat="1" ht="15.75" customHeight="1">
      <c r="A27" s="321" t="s">
        <v>57</v>
      </c>
      <c r="B27" s="322">
        <v>33751</v>
      </c>
    </row>
    <row r="28" spans="1:2" s="310" customFormat="1" ht="15.75" customHeight="1">
      <c r="A28" s="321" t="s">
        <v>58</v>
      </c>
      <c r="B28" s="322"/>
    </row>
    <row r="29" spans="1:2" s="310" customFormat="1" ht="15.75" customHeight="1">
      <c r="A29" s="321" t="s">
        <v>59</v>
      </c>
      <c r="B29" s="326"/>
    </row>
    <row r="30" s="310" customFormat="1" ht="13.5">
      <c r="B30" s="312"/>
    </row>
    <row r="31" s="310" customFormat="1" ht="13.5">
      <c r="B31" s="312"/>
    </row>
    <row r="32" s="310" customFormat="1" ht="13.5">
      <c r="B32" s="312"/>
    </row>
    <row r="33" s="310" customFormat="1" ht="13.5">
      <c r="B33" s="312"/>
    </row>
    <row r="34" s="310" customFormat="1" ht="13.5">
      <c r="B34" s="312"/>
    </row>
    <row r="35" s="310" customFormat="1" ht="13.5">
      <c r="B35" s="312"/>
    </row>
    <row r="36" s="310" customFormat="1" ht="13.5">
      <c r="B36" s="312"/>
    </row>
    <row r="37" s="310" customFormat="1" ht="13.5">
      <c r="B37" s="312"/>
    </row>
    <row r="38" s="310" customFormat="1" ht="13.5">
      <c r="B38" s="312"/>
    </row>
    <row r="39" s="310" customFormat="1" ht="13.5">
      <c r="B39" s="312"/>
    </row>
    <row r="40" s="310" customFormat="1" ht="13.5">
      <c r="B40" s="312"/>
    </row>
    <row r="41" s="310" customFormat="1" ht="13.5">
      <c r="B41" s="312"/>
    </row>
    <row r="42" s="310" customFormat="1" ht="13.5">
      <c r="B42" s="312"/>
    </row>
    <row r="43" s="310" customFormat="1" ht="13.5">
      <c r="B43" s="312"/>
    </row>
    <row r="44" s="310" customFormat="1" ht="13.5">
      <c r="B44" s="312"/>
    </row>
    <row r="45" s="310" customFormat="1" ht="13.5">
      <c r="B45" s="312"/>
    </row>
    <row r="46" s="310" customFormat="1" ht="13.5">
      <c r="B46" s="312"/>
    </row>
    <row r="47" s="310" customFormat="1" ht="13.5">
      <c r="B47" s="312"/>
    </row>
    <row r="48" s="310" customFormat="1" ht="13.5">
      <c r="B48" s="312"/>
    </row>
    <row r="49" s="310" customFormat="1" ht="13.5">
      <c r="B49" s="312"/>
    </row>
    <row r="50" s="310" customFormat="1" ht="13.5">
      <c r="B50" s="312"/>
    </row>
    <row r="51" s="310" customFormat="1" ht="13.5">
      <c r="B51" s="312"/>
    </row>
    <row r="52" s="310" customFormat="1" ht="13.5">
      <c r="B52" s="312"/>
    </row>
    <row r="53" s="310" customFormat="1" ht="13.5">
      <c r="B53" s="312"/>
    </row>
    <row r="54" s="310" customFormat="1" ht="13.5">
      <c r="B54" s="312"/>
    </row>
    <row r="55" s="310" customFormat="1" ht="13.5">
      <c r="B55" s="312"/>
    </row>
    <row r="56" s="310" customFormat="1" ht="13.5">
      <c r="B56" s="312"/>
    </row>
    <row r="57" s="310" customFormat="1" ht="13.5">
      <c r="B57" s="312"/>
    </row>
    <row r="58" s="310" customFormat="1" ht="13.5">
      <c r="B58" s="312"/>
    </row>
    <row r="59" s="310" customFormat="1" ht="13.5">
      <c r="B59" s="312"/>
    </row>
    <row r="60" s="310" customFormat="1" ht="13.5">
      <c r="B60" s="312"/>
    </row>
    <row r="61" s="310" customFormat="1" ht="13.5">
      <c r="B61" s="312"/>
    </row>
    <row r="62" s="310" customFormat="1" ht="13.5">
      <c r="B62" s="312"/>
    </row>
    <row r="63" s="310" customFormat="1" ht="13.5">
      <c r="B63" s="312"/>
    </row>
    <row r="64" s="310" customFormat="1" ht="13.5">
      <c r="B64" s="312"/>
    </row>
    <row r="65" s="310" customFormat="1" ht="13.5">
      <c r="B65" s="312"/>
    </row>
    <row r="66" s="310" customFormat="1" ht="13.5">
      <c r="B66" s="312"/>
    </row>
    <row r="67" s="310" customFormat="1" ht="13.5">
      <c r="B67" s="312"/>
    </row>
    <row r="68" s="310" customFormat="1" ht="13.5">
      <c r="B68" s="312"/>
    </row>
    <row r="69" s="310" customFormat="1" ht="13.5">
      <c r="B69" s="312"/>
    </row>
    <row r="70" s="310" customFormat="1" ht="13.5">
      <c r="B70" s="312"/>
    </row>
    <row r="71" s="310" customFormat="1" ht="13.5">
      <c r="B71" s="312"/>
    </row>
    <row r="72" s="310" customFormat="1" ht="13.5">
      <c r="B72" s="312"/>
    </row>
    <row r="73" s="310" customFormat="1" ht="13.5">
      <c r="B73" s="312"/>
    </row>
    <row r="74" s="310" customFormat="1" ht="13.5">
      <c r="B74" s="312"/>
    </row>
    <row r="75" s="310" customFormat="1" ht="13.5">
      <c r="B75" s="312"/>
    </row>
    <row r="76" s="310" customFormat="1" ht="13.5">
      <c r="B76" s="312"/>
    </row>
    <row r="77" s="310" customFormat="1" ht="13.5">
      <c r="B77" s="312"/>
    </row>
    <row r="78" s="310" customFormat="1" ht="13.5">
      <c r="B78" s="312"/>
    </row>
    <row r="79" s="310" customFormat="1" ht="13.5">
      <c r="B79" s="312"/>
    </row>
    <row r="80" s="310" customFormat="1" ht="13.5">
      <c r="B80" s="312"/>
    </row>
    <row r="81" s="310" customFormat="1" ht="13.5">
      <c r="B81" s="312"/>
    </row>
    <row r="82" s="310" customFormat="1" ht="13.5">
      <c r="B82" s="312"/>
    </row>
    <row r="83" s="310" customFormat="1" ht="13.5">
      <c r="B83" s="312"/>
    </row>
    <row r="84" s="310" customFormat="1" ht="13.5">
      <c r="B84" s="312"/>
    </row>
    <row r="85" s="310" customFormat="1" ht="13.5">
      <c r="B85" s="312"/>
    </row>
    <row r="86" s="310" customFormat="1" ht="13.5">
      <c r="B86" s="312"/>
    </row>
    <row r="87" spans="1:2" s="310" customFormat="1" ht="13.5">
      <c r="A87" s="310" t="s">
        <v>60</v>
      </c>
      <c r="B87" s="312"/>
    </row>
    <row r="88" spans="1:2" s="310" customFormat="1" ht="13.5">
      <c r="A88" s="310" t="s">
        <v>61</v>
      </c>
      <c r="B88" s="312"/>
    </row>
  </sheetData>
  <sheetProtection/>
  <mergeCells count="1">
    <mergeCell ref="A2:B2"/>
  </mergeCells>
  <printOptions/>
  <pageMargins left="0.75" right="0.75" top="1" bottom="1" header="0.5118055555555555" footer="0.5118055555555555"/>
  <pageSetup orientation="portrait" paperSize="9"/>
</worksheet>
</file>

<file path=xl/worksheets/sheet20.xml><?xml version="1.0" encoding="utf-8"?>
<worksheet xmlns="http://schemas.openxmlformats.org/spreadsheetml/2006/main" xmlns:r="http://schemas.openxmlformats.org/officeDocument/2006/relationships">
  <dimension ref="A1:D13"/>
  <sheetViews>
    <sheetView zoomScaleSheetLayoutView="100" workbookViewId="0" topLeftCell="A1">
      <selection activeCell="B18" sqref="B18"/>
    </sheetView>
  </sheetViews>
  <sheetFormatPr defaultColWidth="9.00390625" defaultRowHeight="14.25"/>
  <cols>
    <col min="1" max="4" width="31.375" style="34" customWidth="1"/>
    <col min="5" max="5" width="8.875" style="34" bestFit="1" customWidth="1"/>
    <col min="6" max="6" width="12.00390625" style="34" bestFit="1" customWidth="1"/>
    <col min="7" max="231" width="8.875" style="34" bestFit="1" customWidth="1"/>
    <col min="232" max="232" width="21.875" style="34" customWidth="1"/>
    <col min="233" max="233" width="13.50390625" style="34" customWidth="1"/>
    <col min="234" max="234" width="11.875" style="34" customWidth="1"/>
    <col min="235" max="235" width="16.625" style="34" customWidth="1"/>
    <col min="236" max="236" width="14.50390625" style="34" customWidth="1"/>
    <col min="237" max="237" width="13.50390625" style="34" customWidth="1"/>
    <col min="238" max="238" width="18.75390625" style="34" customWidth="1"/>
    <col min="239" max="239" width="13.625" style="34" customWidth="1"/>
    <col min="240" max="242" width="9.00390625" style="34" hidden="1" customWidth="1"/>
    <col min="243" max="244" width="8.875" style="34" bestFit="1" customWidth="1"/>
    <col min="245" max="16384" width="9.00390625" style="34" customWidth="1"/>
  </cols>
  <sheetData>
    <row r="1" spans="1:4" s="34" customFormat="1" ht="53.25" customHeight="1">
      <c r="A1" s="36" t="s">
        <v>784</v>
      </c>
      <c r="B1" s="36"/>
      <c r="C1" s="36"/>
      <c r="D1" s="36"/>
    </row>
    <row r="2" spans="1:4" s="34" customFormat="1" ht="21" customHeight="1">
      <c r="A2" s="37"/>
      <c r="B2" s="37"/>
      <c r="C2" s="37"/>
      <c r="D2" s="38" t="s">
        <v>32</v>
      </c>
    </row>
    <row r="3" spans="1:4" s="34" customFormat="1" ht="21.75" customHeight="1">
      <c r="A3" s="39" t="s">
        <v>530</v>
      </c>
      <c r="B3" s="40" t="s">
        <v>785</v>
      </c>
      <c r="C3" s="40"/>
      <c r="D3" s="40"/>
    </row>
    <row r="4" spans="1:4" s="34" customFormat="1" ht="30" customHeight="1">
      <c r="A4" s="39"/>
      <c r="B4" s="41" t="s">
        <v>786</v>
      </c>
      <c r="C4" s="42" t="s">
        <v>787</v>
      </c>
      <c r="D4" s="40" t="s">
        <v>788</v>
      </c>
    </row>
    <row r="5" spans="1:4" s="35" customFormat="1" ht="42" customHeight="1">
      <c r="A5" s="43" t="s">
        <v>789</v>
      </c>
      <c r="B5" s="44">
        <f>SUM(B6:B9)</f>
        <v>1445</v>
      </c>
      <c r="C5" s="45">
        <f>SUM(C6:C9)</f>
        <v>1445</v>
      </c>
      <c r="D5" s="44">
        <f>SUM(D6:D9)</f>
        <v>0</v>
      </c>
    </row>
    <row r="6" spans="1:4" s="34" customFormat="1" ht="32.25" customHeight="1">
      <c r="A6" s="46" t="s">
        <v>790</v>
      </c>
      <c r="B6" s="47">
        <f aca="true" t="shared" si="0" ref="B6:B9">C6+D6</f>
        <v>40</v>
      </c>
      <c r="C6" s="48">
        <v>40</v>
      </c>
      <c r="D6" s="47"/>
    </row>
    <row r="7" spans="1:4" s="34" customFormat="1" ht="32.25" customHeight="1">
      <c r="A7" s="46" t="s">
        <v>479</v>
      </c>
      <c r="B7" s="47">
        <f t="shared" si="0"/>
        <v>185</v>
      </c>
      <c r="C7" s="47">
        <v>185</v>
      </c>
      <c r="D7" s="47"/>
    </row>
    <row r="8" spans="1:4" s="34" customFormat="1" ht="32.25" customHeight="1">
      <c r="A8" s="46" t="s">
        <v>791</v>
      </c>
      <c r="B8" s="47">
        <f t="shared" si="0"/>
        <v>332</v>
      </c>
      <c r="C8" s="47">
        <v>332</v>
      </c>
      <c r="D8" s="47"/>
    </row>
    <row r="9" spans="1:4" s="34" customFormat="1" ht="32.25" customHeight="1">
      <c r="A9" s="46" t="s">
        <v>483</v>
      </c>
      <c r="B9" s="47">
        <f t="shared" si="0"/>
        <v>888</v>
      </c>
      <c r="C9" s="47">
        <v>888</v>
      </c>
      <c r="D9" s="47"/>
    </row>
    <row r="10" spans="1:4" s="34" customFormat="1" ht="15.75" customHeight="1">
      <c r="A10" s="49" t="s">
        <v>792</v>
      </c>
      <c r="B10" s="49"/>
      <c r="C10" s="49"/>
      <c r="D10" s="49"/>
    </row>
    <row r="11" spans="1:4" s="34" customFormat="1" ht="30.75" customHeight="1">
      <c r="A11" s="49"/>
      <c r="B11" s="49"/>
      <c r="C11" s="49"/>
      <c r="D11" s="49"/>
    </row>
    <row r="12" spans="1:4" s="34" customFormat="1" ht="51" customHeight="1">
      <c r="A12" s="49"/>
      <c r="B12" s="49"/>
      <c r="C12" s="49"/>
      <c r="D12" s="49"/>
    </row>
    <row r="13" spans="1:4" s="34" customFormat="1" ht="51.75" customHeight="1">
      <c r="A13" s="49"/>
      <c r="B13" s="49"/>
      <c r="C13" s="49"/>
      <c r="D13" s="49"/>
    </row>
  </sheetData>
  <sheetProtection/>
  <mergeCells count="4">
    <mergeCell ref="A1:D1"/>
    <mergeCell ref="B3:D3"/>
    <mergeCell ref="A3:A4"/>
    <mergeCell ref="A10:D1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12"/>
  <sheetViews>
    <sheetView zoomScaleSheetLayoutView="100" workbookViewId="0" topLeftCell="C4">
      <selection activeCell="G7" sqref="G7:I7"/>
    </sheetView>
  </sheetViews>
  <sheetFormatPr defaultColWidth="10.00390625" defaultRowHeight="14.25"/>
  <cols>
    <col min="1" max="2" width="10.00390625" style="14" hidden="1" customWidth="1"/>
    <col min="3" max="3" width="25.50390625" style="14" customWidth="1"/>
    <col min="4" max="9" width="17.25390625" style="14" customWidth="1"/>
    <col min="10" max="10" width="9.75390625" style="14" customWidth="1"/>
    <col min="11" max="16384" width="10.00390625" style="14" customWidth="1"/>
  </cols>
  <sheetData>
    <row r="1" spans="1:4" s="14" customFormat="1" ht="22.5" hidden="1">
      <c r="A1" s="15">
        <v>0</v>
      </c>
      <c r="B1" s="15" t="s">
        <v>793</v>
      </c>
      <c r="C1" s="15" t="s">
        <v>794</v>
      </c>
      <c r="D1" s="15" t="s">
        <v>795</v>
      </c>
    </row>
    <row r="2" spans="1:5" s="14" customFormat="1" ht="22.5" hidden="1">
      <c r="A2" s="15">
        <v>0</v>
      </c>
      <c r="B2" s="15" t="s">
        <v>796</v>
      </c>
      <c r="C2" s="15" t="s">
        <v>797</v>
      </c>
      <c r="D2" s="15" t="s">
        <v>798</v>
      </c>
      <c r="E2" s="15"/>
    </row>
    <row r="3" spans="1:9" s="14" customFormat="1" ht="409.5" hidden="1">
      <c r="A3" s="15" t="s">
        <v>799</v>
      </c>
      <c r="B3" s="15" t="s">
        <v>800</v>
      </c>
      <c r="C3" s="15" t="s">
        <v>801</v>
      </c>
      <c r="E3" s="15" t="s">
        <v>802</v>
      </c>
      <c r="F3" s="15" t="s">
        <v>803</v>
      </c>
      <c r="H3" s="15" t="s">
        <v>804</v>
      </c>
      <c r="I3" s="15" t="s">
        <v>805</v>
      </c>
    </row>
    <row r="4" spans="1:3" s="14" customFormat="1" ht="14.25" customHeight="1">
      <c r="A4" s="15">
        <v>0</v>
      </c>
      <c r="B4" s="15"/>
      <c r="C4" s="15" t="s">
        <v>806</v>
      </c>
    </row>
    <row r="5" spans="1:9" s="14" customFormat="1" ht="28.5" customHeight="1">
      <c r="A5" s="15">
        <v>0</v>
      </c>
      <c r="C5" s="24" t="s">
        <v>807</v>
      </c>
      <c r="D5" s="24"/>
      <c r="E5" s="24"/>
      <c r="F5" s="24"/>
      <c r="G5" s="24"/>
      <c r="H5" s="24"/>
      <c r="I5" s="24"/>
    </row>
    <row r="6" spans="1:9" s="14" customFormat="1" ht="14.25" customHeight="1">
      <c r="A6" s="15">
        <v>0</v>
      </c>
      <c r="C6" s="15"/>
      <c r="D6" s="15"/>
      <c r="I6" s="18" t="s">
        <v>808</v>
      </c>
    </row>
    <row r="7" spans="1:9" s="14" customFormat="1" ht="14.25" customHeight="1">
      <c r="A7" s="15">
        <v>0</v>
      </c>
      <c r="C7" s="19" t="s">
        <v>809</v>
      </c>
      <c r="D7" s="19" t="s">
        <v>810</v>
      </c>
      <c r="E7" s="19"/>
      <c r="F7" s="19"/>
      <c r="G7" s="19" t="s">
        <v>811</v>
      </c>
      <c r="H7" s="19"/>
      <c r="I7" s="19"/>
    </row>
    <row r="8" spans="1:9" s="14" customFormat="1" ht="14.25" customHeight="1">
      <c r="A8" s="15">
        <v>0</v>
      </c>
      <c r="C8" s="19"/>
      <c r="D8" s="33"/>
      <c r="E8" s="19" t="s">
        <v>812</v>
      </c>
      <c r="F8" s="19" t="s">
        <v>813</v>
      </c>
      <c r="G8" s="33"/>
      <c r="H8" s="19" t="s">
        <v>812</v>
      </c>
      <c r="I8" s="19" t="s">
        <v>813</v>
      </c>
    </row>
    <row r="9" spans="1:9" s="14" customFormat="1" ht="19.5" customHeight="1">
      <c r="A9" s="15">
        <v>0</v>
      </c>
      <c r="C9" s="19" t="s">
        <v>814</v>
      </c>
      <c r="D9" s="19" t="s">
        <v>815</v>
      </c>
      <c r="E9" s="19" t="s">
        <v>816</v>
      </c>
      <c r="F9" s="19" t="s">
        <v>817</v>
      </c>
      <c r="G9" s="19" t="s">
        <v>818</v>
      </c>
      <c r="H9" s="19" t="s">
        <v>819</v>
      </c>
      <c r="I9" s="19" t="s">
        <v>820</v>
      </c>
    </row>
    <row r="10" spans="1:9" s="14" customFormat="1" ht="19.5" customHeight="1">
      <c r="A10" s="15" t="s">
        <v>821</v>
      </c>
      <c r="B10" s="15" t="s">
        <v>822</v>
      </c>
      <c r="C10" s="20" t="s">
        <v>823</v>
      </c>
      <c r="D10" s="32">
        <f>E10+F10</f>
        <v>75.9992</v>
      </c>
      <c r="E10" s="32">
        <v>41.4221</v>
      </c>
      <c r="F10" s="32">
        <v>34.5771</v>
      </c>
      <c r="G10" s="32">
        <f>H10+I10</f>
        <v>62.7991</v>
      </c>
      <c r="H10" s="32">
        <v>28.2265</v>
      </c>
      <c r="I10" s="32">
        <v>34.5726</v>
      </c>
    </row>
    <row r="11" spans="1:9" s="14" customFormat="1" ht="14.25" customHeight="1">
      <c r="A11" s="15">
        <v>0</v>
      </c>
      <c r="C11" s="15" t="s">
        <v>824</v>
      </c>
      <c r="D11" s="15"/>
      <c r="E11" s="15"/>
      <c r="F11" s="15"/>
      <c r="G11" s="15"/>
      <c r="H11" s="15"/>
      <c r="I11" s="15"/>
    </row>
    <row r="12" spans="1:9" s="14" customFormat="1" ht="14.25" customHeight="1">
      <c r="A12" s="15">
        <v>0</v>
      </c>
      <c r="C12" s="15" t="s">
        <v>825</v>
      </c>
      <c r="D12" s="15"/>
      <c r="E12" s="15"/>
      <c r="F12" s="15"/>
      <c r="G12" s="15"/>
      <c r="H12" s="15"/>
      <c r="I12" s="15"/>
    </row>
  </sheetData>
  <sheetProtection/>
  <mergeCells count="6">
    <mergeCell ref="C5:I5"/>
    <mergeCell ref="D7:F7"/>
    <mergeCell ref="G7:I7"/>
    <mergeCell ref="C11:I11"/>
    <mergeCell ref="C12:I12"/>
    <mergeCell ref="C7:C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C16"/>
  <sheetViews>
    <sheetView zoomScaleSheetLayoutView="100" workbookViewId="0" topLeftCell="A4">
      <selection activeCell="E4" sqref="E1:F65536"/>
    </sheetView>
  </sheetViews>
  <sheetFormatPr defaultColWidth="10.00390625" defaultRowHeight="14.25"/>
  <cols>
    <col min="1" max="1" width="44.875" style="14" customWidth="1"/>
    <col min="2" max="2" width="16.75390625" style="14" customWidth="1"/>
    <col min="3" max="3" width="15.75390625" style="14" customWidth="1"/>
    <col min="4" max="4" width="9.75390625" style="14" customWidth="1"/>
    <col min="5" max="16384" width="10.00390625" style="14" customWidth="1"/>
  </cols>
  <sheetData>
    <row r="1" s="14" customFormat="1" ht="13.5" hidden="1">
      <c r="A1" s="15" t="s">
        <v>826</v>
      </c>
    </row>
    <row r="2" spans="1:3" s="14" customFormat="1" ht="22.5" hidden="1">
      <c r="A2" s="15" t="s">
        <v>827</v>
      </c>
      <c r="B2" s="15" t="s">
        <v>797</v>
      </c>
      <c r="C2" s="15" t="s">
        <v>828</v>
      </c>
    </row>
    <row r="3" spans="1:3" s="14" customFormat="1" ht="112.5" hidden="1">
      <c r="A3" s="15" t="s">
        <v>829</v>
      </c>
      <c r="B3" s="15" t="s">
        <v>830</v>
      </c>
      <c r="C3" s="15" t="s">
        <v>831</v>
      </c>
    </row>
    <row r="4" s="14" customFormat="1" ht="14.25" customHeight="1">
      <c r="A4" s="15" t="s">
        <v>832</v>
      </c>
    </row>
    <row r="5" spans="1:3" s="14" customFormat="1" ht="28.5" customHeight="1">
      <c r="A5" s="24" t="s">
        <v>833</v>
      </c>
      <c r="B5" s="24"/>
      <c r="C5" s="24"/>
    </row>
    <row r="6" spans="1:3" s="14" customFormat="1" ht="14.25" customHeight="1">
      <c r="A6" s="15"/>
      <c r="B6" s="15"/>
      <c r="C6" s="18" t="s">
        <v>808</v>
      </c>
    </row>
    <row r="7" spans="1:3" s="14" customFormat="1" ht="19.5" customHeight="1">
      <c r="A7" s="19" t="s">
        <v>33</v>
      </c>
      <c r="B7" s="19" t="s">
        <v>34</v>
      </c>
      <c r="C7" s="19" t="s">
        <v>834</v>
      </c>
    </row>
    <row r="8" spans="1:3" s="14" customFormat="1" ht="25.5" customHeight="1">
      <c r="A8" s="20" t="s">
        <v>835</v>
      </c>
      <c r="B8" s="32"/>
      <c r="C8" s="32">
        <v>28.1244</v>
      </c>
    </row>
    <row r="9" spans="1:3" s="14" customFormat="1" ht="25.5" customHeight="1">
      <c r="A9" s="20" t="s">
        <v>836</v>
      </c>
      <c r="B9" s="32">
        <v>41.4221</v>
      </c>
      <c r="C9" s="32"/>
    </row>
    <row r="10" spans="1:3" s="14" customFormat="1" ht="25.5" customHeight="1">
      <c r="A10" s="20" t="s">
        <v>837</v>
      </c>
      <c r="B10" s="32"/>
      <c r="C10" s="32">
        <v>5</v>
      </c>
    </row>
    <row r="11" spans="1:3" s="14" customFormat="1" ht="25.5" customHeight="1">
      <c r="A11" s="20" t="s">
        <v>838</v>
      </c>
      <c r="B11" s="32"/>
      <c r="C11" s="32"/>
    </row>
    <row r="12" spans="1:3" s="14" customFormat="1" ht="25.5" customHeight="1">
      <c r="A12" s="20" t="s">
        <v>839</v>
      </c>
      <c r="B12" s="32"/>
      <c r="C12" s="32">
        <v>5</v>
      </c>
    </row>
    <row r="13" spans="1:3" s="14" customFormat="1" ht="25.5" customHeight="1">
      <c r="A13" s="20" t="s">
        <v>840</v>
      </c>
      <c r="B13" s="32"/>
      <c r="C13" s="32">
        <v>4.8979</v>
      </c>
    </row>
    <row r="14" spans="1:3" s="14" customFormat="1" ht="25.5" customHeight="1">
      <c r="A14" s="20" t="s">
        <v>841</v>
      </c>
      <c r="B14" s="32"/>
      <c r="C14" s="32">
        <v>28.2265</v>
      </c>
    </row>
    <row r="15" spans="1:3" s="14" customFormat="1" ht="25.5" customHeight="1">
      <c r="A15" s="20" t="s">
        <v>842</v>
      </c>
      <c r="B15" s="32"/>
      <c r="C15" s="32"/>
    </row>
    <row r="16" spans="1:3" s="14" customFormat="1" ht="25.5" customHeight="1">
      <c r="A16" s="20" t="s">
        <v>843</v>
      </c>
      <c r="B16" s="32"/>
      <c r="C16" s="32"/>
    </row>
  </sheetData>
  <sheetProtection/>
  <mergeCells count="1">
    <mergeCell ref="A5:C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C14"/>
  <sheetViews>
    <sheetView zoomScaleSheetLayoutView="100" workbookViewId="0" topLeftCell="A4">
      <selection activeCell="E15" sqref="E15"/>
    </sheetView>
  </sheetViews>
  <sheetFormatPr defaultColWidth="10.00390625" defaultRowHeight="14.25"/>
  <cols>
    <col min="1" max="1" width="51.125" style="14" customWidth="1"/>
    <col min="2" max="2" width="19.00390625" style="14" customWidth="1"/>
    <col min="3" max="3" width="16.50390625" style="14" customWidth="1"/>
    <col min="4" max="4" width="9.75390625" style="14" customWidth="1"/>
    <col min="5" max="16384" width="10.00390625" style="14" customWidth="1"/>
  </cols>
  <sheetData>
    <row r="1" spans="1:2" s="14" customFormat="1" ht="13.5" hidden="1">
      <c r="A1" s="15" t="s">
        <v>826</v>
      </c>
      <c r="B1" s="15"/>
    </row>
    <row r="2" spans="1:3" s="14" customFormat="1" ht="22.5" hidden="1">
      <c r="A2" s="15" t="s">
        <v>827</v>
      </c>
      <c r="B2" s="15" t="s">
        <v>797</v>
      </c>
      <c r="C2" s="15" t="s">
        <v>828</v>
      </c>
    </row>
    <row r="3" spans="1:3" s="14" customFormat="1" ht="101.25" hidden="1">
      <c r="A3" s="15" t="s">
        <v>829</v>
      </c>
      <c r="B3" s="15" t="s">
        <v>830</v>
      </c>
      <c r="C3" s="15" t="s">
        <v>831</v>
      </c>
    </row>
    <row r="4" s="14" customFormat="1" ht="14.25" customHeight="1">
      <c r="A4" s="15" t="s">
        <v>844</v>
      </c>
    </row>
    <row r="5" spans="1:3" s="14" customFormat="1" ht="28.5" customHeight="1">
      <c r="A5" s="24" t="s">
        <v>845</v>
      </c>
      <c r="B5" s="24"/>
      <c r="C5" s="24"/>
    </row>
    <row r="6" spans="1:3" s="14" customFormat="1" ht="14.25" customHeight="1">
      <c r="A6" s="15"/>
      <c r="B6" s="15"/>
      <c r="C6" s="18" t="s">
        <v>808</v>
      </c>
    </row>
    <row r="7" spans="1:3" s="14" customFormat="1" ht="19.5" customHeight="1">
      <c r="A7" s="19" t="s">
        <v>33</v>
      </c>
      <c r="B7" s="19" t="s">
        <v>34</v>
      </c>
      <c r="C7" s="19" t="s">
        <v>834</v>
      </c>
    </row>
    <row r="8" spans="1:3" s="14" customFormat="1" ht="25.5" customHeight="1">
      <c r="A8" s="20" t="s">
        <v>846</v>
      </c>
      <c r="B8" s="32"/>
      <c r="C8" s="32">
        <v>28.7726</v>
      </c>
    </row>
    <row r="9" spans="1:3" s="14" customFormat="1" ht="25.5" customHeight="1">
      <c r="A9" s="20" t="s">
        <v>847</v>
      </c>
      <c r="B9" s="32">
        <v>34.5771</v>
      </c>
      <c r="C9" s="32"/>
    </row>
    <row r="10" spans="1:3" s="14" customFormat="1" ht="25.5" customHeight="1">
      <c r="A10" s="20" t="s">
        <v>848</v>
      </c>
      <c r="B10" s="32"/>
      <c r="C10" s="32">
        <v>6.8</v>
      </c>
    </row>
    <row r="11" spans="1:3" s="14" customFormat="1" ht="25.5" customHeight="1">
      <c r="A11" s="20" t="s">
        <v>849</v>
      </c>
      <c r="B11" s="32"/>
      <c r="C11" s="32">
        <v>1</v>
      </c>
    </row>
    <row r="12" spans="1:3" s="14" customFormat="1" ht="25.5" customHeight="1">
      <c r="A12" s="20" t="s">
        <v>850</v>
      </c>
      <c r="B12" s="32"/>
      <c r="C12" s="32">
        <v>34.5726</v>
      </c>
    </row>
    <row r="13" spans="1:3" s="14" customFormat="1" ht="25.5" customHeight="1">
      <c r="A13" s="20" t="s">
        <v>851</v>
      </c>
      <c r="B13" s="32"/>
      <c r="C13" s="32"/>
    </row>
    <row r="14" spans="1:3" s="14" customFormat="1" ht="25.5" customHeight="1">
      <c r="A14" s="20" t="s">
        <v>852</v>
      </c>
      <c r="B14" s="32"/>
      <c r="C14" s="32"/>
    </row>
  </sheetData>
  <sheetProtection/>
  <mergeCells count="1">
    <mergeCell ref="A5:C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D32"/>
  <sheetViews>
    <sheetView zoomScaleSheetLayoutView="100" workbookViewId="0" topLeftCell="A4">
      <selection activeCell="G19" sqref="G19"/>
    </sheetView>
  </sheetViews>
  <sheetFormatPr defaultColWidth="10.00390625" defaultRowHeight="14.25"/>
  <cols>
    <col min="1" max="1" width="31.625" style="14" customWidth="1"/>
    <col min="2" max="2" width="14.625" style="14" customWidth="1"/>
    <col min="3" max="3" width="19.75390625" style="14" customWidth="1"/>
    <col min="4" max="4" width="9.75390625" style="23" customWidth="1"/>
    <col min="5" max="5" width="10.00390625" style="14" customWidth="1"/>
    <col min="6" max="6" width="11.50390625" style="14" bestFit="1" customWidth="1"/>
    <col min="7" max="16384" width="10.00390625" style="14" customWidth="1"/>
  </cols>
  <sheetData>
    <row r="1" spans="1:4" s="14" customFormat="1" ht="22.5" hidden="1">
      <c r="A1" s="15" t="s">
        <v>826</v>
      </c>
      <c r="B1" s="15"/>
      <c r="D1" s="23"/>
    </row>
    <row r="2" spans="1:4" s="14" customFormat="1" ht="13.5" hidden="1">
      <c r="A2" s="15" t="s">
        <v>827</v>
      </c>
      <c r="B2" s="15" t="s">
        <v>797</v>
      </c>
      <c r="C2" s="15" t="s">
        <v>798</v>
      </c>
      <c r="D2" s="23"/>
    </row>
    <row r="3" spans="1:4" s="14" customFormat="1" ht="13.5" hidden="1">
      <c r="A3" s="15" t="s">
        <v>853</v>
      </c>
      <c r="C3" s="15" t="s">
        <v>854</v>
      </c>
      <c r="D3" s="23"/>
    </row>
    <row r="4" spans="1:4" s="14" customFormat="1" ht="14.25" customHeight="1">
      <c r="A4" s="16" t="s">
        <v>855</v>
      </c>
      <c r="D4" s="23"/>
    </row>
    <row r="5" spans="1:4" s="14" customFormat="1" ht="28.5" customHeight="1">
      <c r="A5" s="24" t="s">
        <v>856</v>
      </c>
      <c r="B5" s="24"/>
      <c r="C5" s="24"/>
      <c r="D5" s="23"/>
    </row>
    <row r="6" spans="3:4" s="14" customFormat="1" ht="14.25" customHeight="1">
      <c r="C6" s="18" t="s">
        <v>808</v>
      </c>
      <c r="D6" s="23"/>
    </row>
    <row r="7" spans="1:4" s="14" customFormat="1" ht="21.75" customHeight="1">
      <c r="A7" s="19" t="s">
        <v>33</v>
      </c>
      <c r="B7" s="19" t="s">
        <v>857</v>
      </c>
      <c r="C7" s="19" t="s">
        <v>858</v>
      </c>
      <c r="D7" s="23"/>
    </row>
    <row r="8" spans="1:4" s="14" customFormat="1" ht="19.5" customHeight="1">
      <c r="A8" s="25" t="s">
        <v>859</v>
      </c>
      <c r="B8" s="21" t="s">
        <v>860</v>
      </c>
      <c r="C8" s="22">
        <f>C9+C11</f>
        <v>11.8</v>
      </c>
      <c r="D8" s="23"/>
    </row>
    <row r="9" spans="1:4" s="14" customFormat="1" ht="19.5" customHeight="1">
      <c r="A9" s="25" t="s">
        <v>861</v>
      </c>
      <c r="B9" s="21" t="s">
        <v>816</v>
      </c>
      <c r="C9" s="26">
        <v>5</v>
      </c>
      <c r="D9" s="23"/>
    </row>
    <row r="10" spans="1:4" s="14" customFormat="1" ht="22.5" customHeight="1">
      <c r="A10" s="25" t="s">
        <v>862</v>
      </c>
      <c r="B10" s="21" t="s">
        <v>817</v>
      </c>
      <c r="C10" s="26">
        <v>4.4</v>
      </c>
      <c r="D10" s="27"/>
    </row>
    <row r="11" spans="1:4" s="14" customFormat="1" ht="19.5" customHeight="1">
      <c r="A11" s="25" t="s">
        <v>863</v>
      </c>
      <c r="B11" s="21" t="s">
        <v>864</v>
      </c>
      <c r="C11" s="22">
        <v>6.8</v>
      </c>
      <c r="D11" s="23"/>
    </row>
    <row r="12" spans="1:4" s="14" customFormat="1" ht="22.5" customHeight="1">
      <c r="A12" s="25" t="s">
        <v>862</v>
      </c>
      <c r="B12" s="21" t="s">
        <v>819</v>
      </c>
      <c r="C12" s="26">
        <v>0</v>
      </c>
      <c r="D12" s="23"/>
    </row>
    <row r="13" spans="1:4" s="14" customFormat="1" ht="19.5" customHeight="1">
      <c r="A13" s="25" t="s">
        <v>865</v>
      </c>
      <c r="B13" s="21" t="s">
        <v>866</v>
      </c>
      <c r="C13" s="22">
        <f>C14+C15</f>
        <v>5.8975</v>
      </c>
      <c r="D13" s="23"/>
    </row>
    <row r="14" spans="1:4" s="14" customFormat="1" ht="19.5" customHeight="1">
      <c r="A14" s="25" t="s">
        <v>861</v>
      </c>
      <c r="B14" s="21" t="s">
        <v>867</v>
      </c>
      <c r="C14" s="26">
        <v>4.8975</v>
      </c>
      <c r="D14" s="23"/>
    </row>
    <row r="15" spans="1:4" s="14" customFormat="1" ht="19.5" customHeight="1">
      <c r="A15" s="25" t="s">
        <v>863</v>
      </c>
      <c r="B15" s="21" t="s">
        <v>868</v>
      </c>
      <c r="C15" s="26">
        <v>1</v>
      </c>
      <c r="D15" s="23"/>
    </row>
    <row r="16" spans="1:4" s="14" customFormat="1" ht="19.5" customHeight="1">
      <c r="A16" s="25" t="s">
        <v>869</v>
      </c>
      <c r="B16" s="21" t="s">
        <v>870</v>
      </c>
      <c r="C16" s="22">
        <f>C17+C18</f>
        <v>2.0579</v>
      </c>
      <c r="D16" s="23"/>
    </row>
    <row r="17" spans="1:4" s="14" customFormat="1" ht="19.5" customHeight="1">
      <c r="A17" s="25" t="s">
        <v>861</v>
      </c>
      <c r="B17" s="21" t="s">
        <v>871</v>
      </c>
      <c r="C17" s="26">
        <v>0.9986</v>
      </c>
      <c r="D17" s="23"/>
    </row>
    <row r="18" spans="1:4" s="14" customFormat="1" ht="19.5" customHeight="1">
      <c r="A18" s="25" t="s">
        <v>863</v>
      </c>
      <c r="B18" s="21" t="s">
        <v>872</v>
      </c>
      <c r="C18" s="26">
        <v>1.0593</v>
      </c>
      <c r="D18" s="23"/>
    </row>
    <row r="19" spans="1:4" s="14" customFormat="1" ht="19.5" customHeight="1">
      <c r="A19" s="25" t="s">
        <v>873</v>
      </c>
      <c r="B19" s="21" t="s">
        <v>874</v>
      </c>
      <c r="C19" s="22">
        <f>C20+C23</f>
        <v>5.3796</v>
      </c>
      <c r="D19" s="23"/>
    </row>
    <row r="20" spans="1:4" s="14" customFormat="1" ht="19.5" customHeight="1">
      <c r="A20" s="25" t="s">
        <v>861</v>
      </c>
      <c r="B20" s="21" t="s">
        <v>875</v>
      </c>
      <c r="C20" s="26">
        <v>4.194</v>
      </c>
      <c r="D20" s="23"/>
    </row>
    <row r="21" spans="1:4" s="14" customFormat="1" ht="19.5" customHeight="1">
      <c r="A21" s="28" t="s">
        <v>876</v>
      </c>
      <c r="B21" s="29"/>
      <c r="C21" s="26">
        <v>3.77</v>
      </c>
      <c r="D21" s="23"/>
    </row>
    <row r="22" spans="1:4" s="14" customFormat="1" ht="22.5" customHeight="1">
      <c r="A22" s="28" t="s">
        <v>877</v>
      </c>
      <c r="B22" s="29" t="s">
        <v>878</v>
      </c>
      <c r="C22" s="26">
        <v>0.424</v>
      </c>
      <c r="D22" s="23"/>
    </row>
    <row r="23" spans="1:4" s="14" customFormat="1" ht="19.5" customHeight="1">
      <c r="A23" s="28" t="s">
        <v>863</v>
      </c>
      <c r="B23" s="29" t="s">
        <v>879</v>
      </c>
      <c r="C23" s="30">
        <f>C24+C25</f>
        <v>1.1856</v>
      </c>
      <c r="D23" s="23"/>
    </row>
    <row r="24" spans="1:4" s="14" customFormat="1" ht="19.5" customHeight="1">
      <c r="A24" s="28" t="s">
        <v>876</v>
      </c>
      <c r="B24" s="29"/>
      <c r="C24" s="26">
        <v>1.06</v>
      </c>
      <c r="D24" s="23"/>
    </row>
    <row r="25" spans="1:4" s="14" customFormat="1" ht="22.5" customHeight="1">
      <c r="A25" s="28" t="s">
        <v>880</v>
      </c>
      <c r="B25" s="29" t="s">
        <v>881</v>
      </c>
      <c r="C25" s="26">
        <v>0.1256</v>
      </c>
      <c r="D25" s="23"/>
    </row>
    <row r="26" spans="1:4" s="14" customFormat="1" ht="19.5" customHeight="1">
      <c r="A26" s="28" t="s">
        <v>882</v>
      </c>
      <c r="B26" s="29" t="s">
        <v>883</v>
      </c>
      <c r="C26" s="30">
        <f>C27+C28</f>
        <v>2.2819</v>
      </c>
      <c r="D26" s="23"/>
    </row>
    <row r="27" spans="1:4" s="14" customFormat="1" ht="19.5" customHeight="1">
      <c r="A27" s="28" t="s">
        <v>861</v>
      </c>
      <c r="B27" s="29" t="s">
        <v>884</v>
      </c>
      <c r="C27" s="26">
        <v>1.035</v>
      </c>
      <c r="D27" s="23"/>
    </row>
    <row r="28" spans="1:4" s="14" customFormat="1" ht="19.5" customHeight="1">
      <c r="A28" s="28" t="s">
        <v>863</v>
      </c>
      <c r="B28" s="29" t="s">
        <v>885</v>
      </c>
      <c r="C28" s="26">
        <v>1.2469</v>
      </c>
      <c r="D28" s="23"/>
    </row>
    <row r="29" spans="1:4" s="14" customFormat="1" ht="34.5" customHeight="1">
      <c r="A29" s="31" t="s">
        <v>886</v>
      </c>
      <c r="B29" s="31"/>
      <c r="C29" s="31"/>
      <c r="D29" s="23"/>
    </row>
    <row r="30" spans="1:4" s="14" customFormat="1" ht="24" customHeight="1">
      <c r="A30" s="15" t="s">
        <v>887</v>
      </c>
      <c r="B30" s="15"/>
      <c r="C30" s="15"/>
      <c r="D30" s="23"/>
    </row>
    <row r="31" spans="1:4" s="14" customFormat="1" ht="24" customHeight="1">
      <c r="A31" s="15"/>
      <c r="B31" s="15"/>
      <c r="C31" s="15"/>
      <c r="D31" s="23"/>
    </row>
    <row r="32" s="14" customFormat="1" ht="14.25" customHeight="1">
      <c r="D32" s="23"/>
    </row>
  </sheetData>
  <sheetProtection/>
  <mergeCells count="4">
    <mergeCell ref="A5:C5"/>
    <mergeCell ref="A29:C29"/>
    <mergeCell ref="A30:C30"/>
    <mergeCell ref="A31:C3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D14"/>
  <sheetViews>
    <sheetView zoomScaleSheetLayoutView="100" workbookViewId="0" topLeftCell="A4">
      <selection activeCell="C22" sqref="C22"/>
    </sheetView>
  </sheetViews>
  <sheetFormatPr defaultColWidth="10.00390625" defaultRowHeight="14.25"/>
  <cols>
    <col min="1" max="1" width="29.125" style="14" customWidth="1"/>
    <col min="2" max="2" width="12.625" style="14" customWidth="1"/>
    <col min="3" max="3" width="16.50390625" style="14" customWidth="1"/>
    <col min="4" max="4" width="10.00390625" style="14" customWidth="1"/>
    <col min="5" max="5" width="9.75390625" style="14" customWidth="1"/>
    <col min="6" max="16384" width="10.00390625" style="14" customWidth="1"/>
  </cols>
  <sheetData>
    <row r="1" spans="1:2" s="14" customFormat="1" ht="22.5" hidden="1">
      <c r="A1" s="15" t="s">
        <v>826</v>
      </c>
      <c r="B1" s="15" t="s">
        <v>888</v>
      </c>
    </row>
    <row r="2" spans="1:2" s="14" customFormat="1" ht="13.5" hidden="1">
      <c r="A2" s="15" t="s">
        <v>827</v>
      </c>
      <c r="B2" s="15" t="s">
        <v>797</v>
      </c>
    </row>
    <row r="3" spans="1:4" s="14" customFormat="1" ht="13.5" hidden="1">
      <c r="A3" s="15" t="s">
        <v>853</v>
      </c>
      <c r="C3" s="15" t="s">
        <v>889</v>
      </c>
      <c r="D3" s="15" t="s">
        <v>890</v>
      </c>
    </row>
    <row r="4" s="14" customFormat="1" ht="14.25" customHeight="1">
      <c r="A4" s="16" t="s">
        <v>891</v>
      </c>
    </row>
    <row r="5" spans="1:3" s="14" customFormat="1" ht="18.75" customHeight="1">
      <c r="A5" s="17" t="s">
        <v>892</v>
      </c>
      <c r="B5" s="17"/>
      <c r="C5" s="17"/>
    </row>
    <row r="6" spans="1:3" s="14" customFormat="1" ht="14.25" customHeight="1">
      <c r="A6" s="18" t="s">
        <v>808</v>
      </c>
      <c r="B6" s="18"/>
      <c r="C6" s="18"/>
    </row>
    <row r="7" spans="1:3" s="14" customFormat="1" ht="34.5" customHeight="1">
      <c r="A7" s="19" t="s">
        <v>65</v>
      </c>
      <c r="B7" s="19" t="s">
        <v>814</v>
      </c>
      <c r="C7" s="19" t="s">
        <v>858</v>
      </c>
    </row>
    <row r="8" spans="1:4" s="14" customFormat="1" ht="34.5" customHeight="1">
      <c r="A8" s="20" t="s">
        <v>893</v>
      </c>
      <c r="B8" s="21" t="s">
        <v>815</v>
      </c>
      <c r="C8" s="22">
        <v>75.9992</v>
      </c>
      <c r="D8" s="15"/>
    </row>
    <row r="9" spans="1:4" s="14" customFormat="1" ht="34.5" customHeight="1">
      <c r="A9" s="20" t="s">
        <v>894</v>
      </c>
      <c r="B9" s="21" t="s">
        <v>816</v>
      </c>
      <c r="C9" s="22">
        <v>41.4221</v>
      </c>
      <c r="D9" s="15"/>
    </row>
    <row r="10" spans="1:4" s="14" customFormat="1" ht="34.5" customHeight="1">
      <c r="A10" s="20" t="s">
        <v>895</v>
      </c>
      <c r="B10" s="21" t="s">
        <v>817</v>
      </c>
      <c r="C10" s="22">
        <v>34.5771</v>
      </c>
      <c r="D10" s="15"/>
    </row>
    <row r="11" spans="1:4" s="14" customFormat="1" ht="60" customHeight="1">
      <c r="A11" s="20" t="s">
        <v>896</v>
      </c>
      <c r="B11" s="21" t="s">
        <v>818</v>
      </c>
      <c r="C11" s="22">
        <v>3.72</v>
      </c>
      <c r="D11" s="15"/>
    </row>
    <row r="12" spans="1:4" s="14" customFormat="1" ht="34.5" customHeight="1">
      <c r="A12" s="20" t="s">
        <v>894</v>
      </c>
      <c r="B12" s="21" t="s">
        <v>819</v>
      </c>
      <c r="C12" s="22">
        <v>0.33</v>
      </c>
      <c r="D12" s="15"/>
    </row>
    <row r="13" spans="1:4" s="14" customFormat="1" ht="34.5" customHeight="1">
      <c r="A13" s="20" t="s">
        <v>895</v>
      </c>
      <c r="B13" s="21" t="s">
        <v>820</v>
      </c>
      <c r="C13" s="22">
        <v>3.39</v>
      </c>
      <c r="D13" s="15"/>
    </row>
    <row r="14" spans="1:3" s="14" customFormat="1" ht="41.25" customHeight="1">
      <c r="A14" s="15" t="s">
        <v>897</v>
      </c>
      <c r="B14" s="15"/>
      <c r="C14" s="15"/>
    </row>
  </sheetData>
  <sheetProtection/>
  <mergeCells count="3">
    <mergeCell ref="A5:C5"/>
    <mergeCell ref="A6:C6"/>
    <mergeCell ref="A14:C1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5"/>
  <sheetViews>
    <sheetView zoomScaleSheetLayoutView="100" workbookViewId="0" topLeftCell="A1">
      <selection activeCell="A6" sqref="A6:F14"/>
    </sheetView>
  </sheetViews>
  <sheetFormatPr defaultColWidth="9.00390625" defaultRowHeight="14.25"/>
  <cols>
    <col min="1" max="1" width="6.625" style="1" customWidth="1"/>
    <col min="2" max="2" width="48.375" style="1" customWidth="1"/>
    <col min="3" max="3" width="15.00390625" style="1" customWidth="1"/>
    <col min="4" max="4" width="16.125" style="1" customWidth="1"/>
    <col min="5" max="5" width="12.75390625" style="1" customWidth="1"/>
    <col min="6" max="6" width="12.125" style="1" customWidth="1"/>
    <col min="7" max="16384" width="9.00390625" style="1" customWidth="1"/>
  </cols>
  <sheetData>
    <row r="1" s="1" customFormat="1" ht="15.75" customHeight="1">
      <c r="A1" s="1" t="s">
        <v>898</v>
      </c>
    </row>
    <row r="2" spans="1:6" s="1" customFormat="1" ht="26.25" customHeight="1">
      <c r="A2" s="2" t="s">
        <v>899</v>
      </c>
      <c r="B2" s="2"/>
      <c r="C2" s="2"/>
      <c r="D2" s="2"/>
      <c r="E2" s="2"/>
      <c r="F2" s="2"/>
    </row>
    <row r="3" spans="2:6" s="1" customFormat="1" ht="16.5" customHeight="1">
      <c r="B3" s="9"/>
      <c r="C3" s="9"/>
      <c r="D3" s="9"/>
      <c r="E3" s="9"/>
      <c r="F3" s="3" t="s">
        <v>808</v>
      </c>
    </row>
    <row r="4" spans="1:6" s="1" customFormat="1" ht="24" customHeight="1">
      <c r="A4" s="4" t="s">
        <v>98</v>
      </c>
      <c r="B4" s="4" t="s">
        <v>530</v>
      </c>
      <c r="C4" s="4" t="s">
        <v>900</v>
      </c>
      <c r="D4" s="4" t="s">
        <v>901</v>
      </c>
      <c r="E4" s="4" t="s">
        <v>902</v>
      </c>
      <c r="F4" s="4" t="s">
        <v>903</v>
      </c>
    </row>
    <row r="5" spans="1:7" s="1" customFormat="1" ht="33" customHeight="1">
      <c r="A5" s="5"/>
      <c r="B5" s="4" t="s">
        <v>95</v>
      </c>
      <c r="C5" s="10"/>
      <c r="D5" s="10"/>
      <c r="E5" s="10"/>
      <c r="F5" s="6">
        <f>SUM(F6:F14)</f>
        <v>3.7200000000000006</v>
      </c>
      <c r="G5" s="7"/>
    </row>
    <row r="6" spans="1:7" s="1" customFormat="1" ht="33" customHeight="1">
      <c r="A6" s="5">
        <v>1</v>
      </c>
      <c r="B6" s="11" t="s">
        <v>904</v>
      </c>
      <c r="C6" s="10" t="s">
        <v>71</v>
      </c>
      <c r="D6" s="10" t="s">
        <v>905</v>
      </c>
      <c r="E6" s="10" t="s">
        <v>906</v>
      </c>
      <c r="F6" s="6">
        <v>0.12</v>
      </c>
      <c r="G6" s="7"/>
    </row>
    <row r="7" spans="1:7" s="1" customFormat="1" ht="33" customHeight="1">
      <c r="A7" s="5">
        <v>2</v>
      </c>
      <c r="B7" s="11" t="s">
        <v>907</v>
      </c>
      <c r="C7" s="10" t="s">
        <v>71</v>
      </c>
      <c r="D7" s="10" t="s">
        <v>905</v>
      </c>
      <c r="E7" s="10" t="s">
        <v>906</v>
      </c>
      <c r="F7" s="6">
        <v>0.14</v>
      </c>
      <c r="G7" s="7"/>
    </row>
    <row r="8" spans="1:7" s="1" customFormat="1" ht="33" customHeight="1">
      <c r="A8" s="5">
        <v>3</v>
      </c>
      <c r="B8" s="11" t="s">
        <v>908</v>
      </c>
      <c r="C8" s="11" t="s">
        <v>909</v>
      </c>
      <c r="D8" s="11" t="s">
        <v>910</v>
      </c>
      <c r="E8" s="10" t="s">
        <v>906</v>
      </c>
      <c r="F8" s="6">
        <v>0.07</v>
      </c>
      <c r="G8" s="12"/>
    </row>
    <row r="9" spans="1:7" s="1" customFormat="1" ht="33" customHeight="1">
      <c r="A9" s="5">
        <v>4</v>
      </c>
      <c r="B9" s="11" t="s">
        <v>911</v>
      </c>
      <c r="C9" s="11" t="s">
        <v>75</v>
      </c>
      <c r="D9" s="11" t="s">
        <v>912</v>
      </c>
      <c r="E9" s="11" t="s">
        <v>913</v>
      </c>
      <c r="F9" s="6">
        <v>0.56</v>
      </c>
      <c r="G9" s="12"/>
    </row>
    <row r="10" spans="1:7" s="1" customFormat="1" ht="33" customHeight="1">
      <c r="A10" s="5">
        <v>5</v>
      </c>
      <c r="B10" s="11" t="s">
        <v>914</v>
      </c>
      <c r="C10" s="11" t="s">
        <v>75</v>
      </c>
      <c r="D10" s="11" t="s">
        <v>912</v>
      </c>
      <c r="E10" s="11" t="s">
        <v>913</v>
      </c>
      <c r="F10" s="6">
        <v>0.68</v>
      </c>
      <c r="G10" s="12"/>
    </row>
    <row r="11" spans="1:7" s="1" customFormat="1" ht="33" customHeight="1">
      <c r="A11" s="5">
        <v>6</v>
      </c>
      <c r="B11" s="11" t="s">
        <v>915</v>
      </c>
      <c r="C11" s="11" t="s">
        <v>916</v>
      </c>
      <c r="D11" s="13" t="s">
        <v>917</v>
      </c>
      <c r="E11" s="11" t="s">
        <v>913</v>
      </c>
      <c r="F11" s="6">
        <v>1</v>
      </c>
      <c r="G11" s="12"/>
    </row>
    <row r="12" spans="1:7" s="1" customFormat="1" ht="33" customHeight="1">
      <c r="A12" s="5">
        <v>7</v>
      </c>
      <c r="B12" s="11" t="s">
        <v>918</v>
      </c>
      <c r="C12" s="11" t="s">
        <v>919</v>
      </c>
      <c r="D12" s="11" t="s">
        <v>920</v>
      </c>
      <c r="E12" s="11" t="s">
        <v>913</v>
      </c>
      <c r="F12" s="6">
        <v>0.39</v>
      </c>
      <c r="G12" s="12"/>
    </row>
    <row r="13" spans="1:7" s="1" customFormat="1" ht="33" customHeight="1">
      <c r="A13" s="5">
        <v>8</v>
      </c>
      <c r="B13" s="11" t="s">
        <v>921</v>
      </c>
      <c r="C13" s="11" t="s">
        <v>75</v>
      </c>
      <c r="D13" s="11" t="s">
        <v>912</v>
      </c>
      <c r="E13" s="11" t="s">
        <v>913</v>
      </c>
      <c r="F13" s="6">
        <v>0.66</v>
      </c>
      <c r="G13" s="12"/>
    </row>
    <row r="14" spans="1:7" s="1" customFormat="1" ht="33" customHeight="1">
      <c r="A14" s="5">
        <v>9</v>
      </c>
      <c r="B14" s="11" t="s">
        <v>922</v>
      </c>
      <c r="C14" s="10" t="s">
        <v>71</v>
      </c>
      <c r="D14" s="11" t="s">
        <v>923</v>
      </c>
      <c r="E14" s="11" t="s">
        <v>913</v>
      </c>
      <c r="F14" s="6">
        <v>0.1</v>
      </c>
      <c r="G14" s="12"/>
    </row>
    <row r="15" spans="1:6" s="1" customFormat="1" ht="61.5" customHeight="1">
      <c r="A15" s="8" t="s">
        <v>924</v>
      </c>
      <c r="B15" s="8"/>
      <c r="C15" s="8"/>
      <c r="D15" s="8"/>
      <c r="E15" s="8"/>
      <c r="F15" s="8"/>
    </row>
  </sheetData>
  <sheetProtection/>
  <mergeCells count="2">
    <mergeCell ref="A2:F2"/>
    <mergeCell ref="A15:F1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18"/>
  <sheetViews>
    <sheetView zoomScaleSheetLayoutView="100" workbookViewId="0" topLeftCell="A1">
      <selection activeCell="B14" sqref="B14"/>
    </sheetView>
  </sheetViews>
  <sheetFormatPr defaultColWidth="9.00390625" defaultRowHeight="14.25"/>
  <cols>
    <col min="1" max="1" width="39.375" style="1" customWidth="1"/>
    <col min="2" max="2" width="44.25390625" style="1" customWidth="1"/>
    <col min="3" max="16384" width="9.00390625" style="1" customWidth="1"/>
  </cols>
  <sheetData>
    <row r="1" s="1" customFormat="1" ht="15.75" customHeight="1">
      <c r="A1" s="1" t="s">
        <v>925</v>
      </c>
    </row>
    <row r="2" spans="1:2" s="1" customFormat="1" ht="26.25" customHeight="1">
      <c r="A2" s="2" t="s">
        <v>926</v>
      </c>
      <c r="B2" s="2"/>
    </row>
    <row r="3" s="1" customFormat="1" ht="16.5" customHeight="1">
      <c r="B3" s="3" t="s">
        <v>808</v>
      </c>
    </row>
    <row r="4" spans="1:2" s="1" customFormat="1" ht="24" customHeight="1">
      <c r="A4" s="4" t="s">
        <v>927</v>
      </c>
      <c r="B4" s="4" t="s">
        <v>928</v>
      </c>
    </row>
    <row r="5" spans="1:2" s="1" customFormat="1" ht="24" customHeight="1">
      <c r="A5" s="4" t="s">
        <v>95</v>
      </c>
      <c r="B5" s="4"/>
    </row>
    <row r="6" spans="1:2" s="1" customFormat="1" ht="24" customHeight="1">
      <c r="A6" s="5" t="s">
        <v>929</v>
      </c>
      <c r="B6" s="4"/>
    </row>
    <row r="7" spans="1:2" s="1" customFormat="1" ht="24" customHeight="1">
      <c r="A7" s="5" t="s">
        <v>930</v>
      </c>
      <c r="B7" s="4"/>
    </row>
    <row r="8" spans="1:2" s="1" customFormat="1" ht="24" customHeight="1">
      <c r="A8" s="5" t="s">
        <v>931</v>
      </c>
      <c r="B8" s="4"/>
    </row>
    <row r="9" spans="1:2" s="1" customFormat="1" ht="24" customHeight="1">
      <c r="A9" s="5" t="s">
        <v>932</v>
      </c>
      <c r="B9" s="4"/>
    </row>
    <row r="10" spans="1:2" s="1" customFormat="1" ht="24" customHeight="1">
      <c r="A10" s="5" t="s">
        <v>933</v>
      </c>
      <c r="B10" s="4"/>
    </row>
    <row r="11" spans="1:2" s="1" customFormat="1" ht="24" customHeight="1">
      <c r="A11" s="5" t="s">
        <v>934</v>
      </c>
      <c r="B11" s="4"/>
    </row>
    <row r="12" spans="1:2" s="1" customFormat="1" ht="24" customHeight="1">
      <c r="A12" s="5" t="s">
        <v>935</v>
      </c>
      <c r="B12" s="4"/>
    </row>
    <row r="13" spans="1:2" s="1" customFormat="1" ht="24" customHeight="1">
      <c r="A13" s="5" t="s">
        <v>936</v>
      </c>
      <c r="B13" s="4"/>
    </row>
    <row r="14" spans="1:3" s="1" customFormat="1" ht="25.5" customHeight="1">
      <c r="A14" s="5" t="s">
        <v>937</v>
      </c>
      <c r="B14" s="6"/>
      <c r="C14" s="7"/>
    </row>
    <row r="15" spans="1:3" s="1" customFormat="1" ht="25.5" customHeight="1">
      <c r="A15" s="5" t="s">
        <v>938</v>
      </c>
      <c r="B15" s="6"/>
      <c r="C15" s="7"/>
    </row>
    <row r="16" spans="1:3" s="1" customFormat="1" ht="24.75" customHeight="1">
      <c r="A16" s="5" t="s">
        <v>939</v>
      </c>
      <c r="B16" s="6"/>
      <c r="C16" s="7"/>
    </row>
    <row r="17" spans="1:3" s="1" customFormat="1" ht="24.75" customHeight="1">
      <c r="A17" s="5" t="s">
        <v>940</v>
      </c>
      <c r="B17" s="6"/>
      <c r="C17" s="7"/>
    </row>
    <row r="18" spans="1:2" s="1" customFormat="1" ht="61.5" customHeight="1">
      <c r="A18" s="8" t="s">
        <v>941</v>
      </c>
      <c r="B18" s="8"/>
    </row>
  </sheetData>
  <sheetProtection/>
  <mergeCells count="2">
    <mergeCell ref="A2:B2"/>
    <mergeCell ref="A18:B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theme="0" tint="-0.1499900072813034"/>
  </sheetPr>
  <dimension ref="A1:B49"/>
  <sheetViews>
    <sheetView zoomScaleSheetLayoutView="100" workbookViewId="0" topLeftCell="A1">
      <selection activeCell="D26" sqref="D26"/>
    </sheetView>
  </sheetViews>
  <sheetFormatPr defaultColWidth="7.00390625" defaultRowHeight="14.25"/>
  <cols>
    <col min="1" max="1" width="39.00390625" style="292" customWidth="1"/>
    <col min="2" max="2" width="28.25390625" style="295" customWidth="1"/>
    <col min="3" max="245" width="7.00390625" style="248" customWidth="1"/>
    <col min="246" max="16384" width="7.00390625" style="54" customWidth="1"/>
  </cols>
  <sheetData>
    <row r="1" spans="1:2" s="248" customFormat="1" ht="29.25" customHeight="1">
      <c r="A1" s="296" t="s">
        <v>62</v>
      </c>
      <c r="B1" s="295"/>
    </row>
    <row r="2" spans="1:2" s="248" customFormat="1" ht="28.5" customHeight="1">
      <c r="A2" s="255" t="s">
        <v>63</v>
      </c>
      <c r="B2" s="297"/>
    </row>
    <row r="3" spans="1:2" s="249" customFormat="1" ht="21.75" customHeight="1">
      <c r="A3" s="292"/>
      <c r="B3" s="298" t="s">
        <v>64</v>
      </c>
    </row>
    <row r="4" spans="1:2" s="249" customFormat="1" ht="21.75" customHeight="1">
      <c r="A4" s="299" t="s">
        <v>65</v>
      </c>
      <c r="B4" s="300" t="s">
        <v>66</v>
      </c>
    </row>
    <row r="5" spans="1:2" s="292" customFormat="1" ht="21.75" customHeight="1">
      <c r="A5" s="301" t="s">
        <v>67</v>
      </c>
      <c r="B5" s="302">
        <f>SUM(B6:B27)</f>
        <v>420000</v>
      </c>
    </row>
    <row r="6" spans="1:2" s="293" customFormat="1" ht="21.75" customHeight="1">
      <c r="A6" s="303" t="s">
        <v>68</v>
      </c>
      <c r="B6" s="304">
        <v>57225</v>
      </c>
    </row>
    <row r="7" spans="1:2" s="294" customFormat="1" ht="21.75" customHeight="1">
      <c r="A7" s="303" t="s">
        <v>69</v>
      </c>
      <c r="B7" s="304">
        <v>13</v>
      </c>
    </row>
    <row r="8" spans="1:2" s="294" customFormat="1" ht="21.75" customHeight="1">
      <c r="A8" s="303" t="s">
        <v>70</v>
      </c>
      <c r="B8" s="304">
        <v>16845</v>
      </c>
    </row>
    <row r="9" spans="1:2" s="294" customFormat="1" ht="21.75" customHeight="1">
      <c r="A9" s="303" t="s">
        <v>71</v>
      </c>
      <c r="B9" s="304">
        <v>84171</v>
      </c>
    </row>
    <row r="10" spans="1:2" s="294" customFormat="1" ht="21.75" customHeight="1">
      <c r="A10" s="303" t="s">
        <v>72</v>
      </c>
      <c r="B10" s="304">
        <v>1288</v>
      </c>
    </row>
    <row r="11" spans="1:2" s="294" customFormat="1" ht="21.75" customHeight="1">
      <c r="A11" s="303" t="s">
        <v>73</v>
      </c>
      <c r="B11" s="304">
        <v>2842</v>
      </c>
    </row>
    <row r="12" spans="1:2" s="294" customFormat="1" ht="21.75" customHeight="1">
      <c r="A12" s="303" t="s">
        <v>74</v>
      </c>
      <c r="B12" s="304">
        <v>102596</v>
      </c>
    </row>
    <row r="13" spans="1:2" s="294" customFormat="1" ht="21.75" customHeight="1">
      <c r="A13" s="303" t="s">
        <v>75</v>
      </c>
      <c r="B13" s="304">
        <v>44417</v>
      </c>
    </row>
    <row r="14" spans="1:2" s="294" customFormat="1" ht="21.75" customHeight="1">
      <c r="A14" s="303" t="s">
        <v>76</v>
      </c>
      <c r="B14" s="304">
        <v>8005</v>
      </c>
    </row>
    <row r="15" spans="1:2" s="294" customFormat="1" ht="21.75" customHeight="1">
      <c r="A15" s="303" t="s">
        <v>77</v>
      </c>
      <c r="B15" s="304">
        <v>4267</v>
      </c>
    </row>
    <row r="16" spans="1:2" s="294" customFormat="1" ht="21.75" customHeight="1">
      <c r="A16" s="303" t="s">
        <v>78</v>
      </c>
      <c r="B16" s="304">
        <v>39928</v>
      </c>
    </row>
    <row r="17" spans="1:2" s="294" customFormat="1" ht="21.75" customHeight="1">
      <c r="A17" s="303" t="s">
        <v>79</v>
      </c>
      <c r="B17" s="304">
        <v>19005</v>
      </c>
    </row>
    <row r="18" spans="1:2" s="294" customFormat="1" ht="21.75" customHeight="1">
      <c r="A18" s="303" t="s">
        <v>80</v>
      </c>
      <c r="B18" s="304">
        <v>1734</v>
      </c>
    </row>
    <row r="19" spans="1:2" s="294" customFormat="1" ht="21.75" customHeight="1">
      <c r="A19" s="303" t="s">
        <v>81</v>
      </c>
      <c r="B19" s="305"/>
    </row>
    <row r="20" spans="1:2" s="294" customFormat="1" ht="21.75" customHeight="1">
      <c r="A20" s="303" t="s">
        <v>82</v>
      </c>
      <c r="B20" s="304">
        <v>1593</v>
      </c>
    </row>
    <row r="21" spans="1:2" s="294" customFormat="1" ht="21.75" customHeight="1">
      <c r="A21" s="303" t="s">
        <v>83</v>
      </c>
      <c r="B21" s="304">
        <v>12235</v>
      </c>
    </row>
    <row r="22" spans="1:2" s="294" customFormat="1" ht="21.75" customHeight="1">
      <c r="A22" s="303" t="s">
        <v>84</v>
      </c>
      <c r="B22" s="304">
        <v>1223</v>
      </c>
    </row>
    <row r="23" spans="1:2" s="294" customFormat="1" ht="21.75" customHeight="1">
      <c r="A23" s="303" t="s">
        <v>85</v>
      </c>
      <c r="B23" s="304">
        <v>2977</v>
      </c>
    </row>
    <row r="24" spans="1:2" s="294" customFormat="1" ht="21.75" customHeight="1">
      <c r="A24" s="303" t="s">
        <v>86</v>
      </c>
      <c r="B24" s="304">
        <v>5000</v>
      </c>
    </row>
    <row r="25" spans="1:2" s="294" customFormat="1" ht="21.75" customHeight="1">
      <c r="A25" s="303" t="s">
        <v>87</v>
      </c>
      <c r="B25" s="304">
        <v>4240</v>
      </c>
    </row>
    <row r="26" spans="1:2" s="294" customFormat="1" ht="21.75" customHeight="1">
      <c r="A26" s="303" t="s">
        <v>88</v>
      </c>
      <c r="B26" s="304">
        <v>10350</v>
      </c>
    </row>
    <row r="27" spans="1:2" s="294" customFormat="1" ht="21.75" customHeight="1">
      <c r="A27" s="303" t="s">
        <v>89</v>
      </c>
      <c r="B27" s="304">
        <v>46</v>
      </c>
    </row>
    <row r="28" spans="1:2" s="249" customFormat="1" ht="21.75" customHeight="1">
      <c r="A28" s="301" t="s">
        <v>90</v>
      </c>
      <c r="B28" s="300">
        <v>0</v>
      </c>
    </row>
    <row r="29" spans="1:2" s="249" customFormat="1" ht="21.75" customHeight="1">
      <c r="A29" s="306" t="s">
        <v>91</v>
      </c>
      <c r="B29" s="307"/>
    </row>
    <row r="30" spans="1:2" s="249" customFormat="1" ht="21.75" customHeight="1">
      <c r="A30" s="306" t="s">
        <v>92</v>
      </c>
      <c r="B30" s="307"/>
    </row>
    <row r="31" spans="1:2" s="249" customFormat="1" ht="21.75" customHeight="1">
      <c r="A31" s="308" t="s">
        <v>93</v>
      </c>
      <c r="B31" s="307"/>
    </row>
    <row r="32" spans="1:2" s="249" customFormat="1" ht="21.75" customHeight="1">
      <c r="A32" s="308" t="s">
        <v>94</v>
      </c>
      <c r="B32" s="307"/>
    </row>
    <row r="33" spans="1:2" s="249" customFormat="1" ht="21.75" customHeight="1">
      <c r="A33" s="309" t="s">
        <v>95</v>
      </c>
      <c r="B33" s="300">
        <f>B28+B5</f>
        <v>420000</v>
      </c>
    </row>
    <row r="34" spans="1:2" s="248" customFormat="1" ht="19.5" customHeight="1">
      <c r="A34" s="292"/>
      <c r="B34" s="295"/>
    </row>
    <row r="35" spans="1:2" s="248" customFormat="1" ht="19.5" customHeight="1">
      <c r="A35" s="292"/>
      <c r="B35" s="295"/>
    </row>
    <row r="36" spans="1:2" s="248" customFormat="1" ht="19.5" customHeight="1">
      <c r="A36" s="292"/>
      <c r="B36" s="295"/>
    </row>
    <row r="37" spans="1:2" s="248" customFormat="1" ht="19.5" customHeight="1">
      <c r="A37" s="292"/>
      <c r="B37" s="295"/>
    </row>
    <row r="38" spans="1:2" s="248" customFormat="1" ht="19.5" customHeight="1">
      <c r="A38" s="292"/>
      <c r="B38" s="295"/>
    </row>
    <row r="39" spans="1:2" s="248" customFormat="1" ht="19.5" customHeight="1">
      <c r="A39" s="292"/>
      <c r="B39" s="295"/>
    </row>
    <row r="40" spans="1:2" s="248" customFormat="1" ht="19.5" customHeight="1">
      <c r="A40" s="292"/>
      <c r="B40" s="295"/>
    </row>
    <row r="41" spans="1:2" s="248" customFormat="1" ht="19.5" customHeight="1">
      <c r="A41" s="292"/>
      <c r="B41" s="295"/>
    </row>
    <row r="42" spans="1:2" s="248" customFormat="1" ht="19.5" customHeight="1">
      <c r="A42" s="292"/>
      <c r="B42" s="295"/>
    </row>
    <row r="43" spans="1:2" s="248" customFormat="1" ht="19.5" customHeight="1">
      <c r="A43" s="292"/>
      <c r="B43" s="295"/>
    </row>
    <row r="44" spans="1:2" s="248" customFormat="1" ht="19.5" customHeight="1">
      <c r="A44" s="292"/>
      <c r="B44" s="295"/>
    </row>
    <row r="45" spans="1:2" s="248" customFormat="1" ht="19.5" customHeight="1">
      <c r="A45" s="292"/>
      <c r="B45" s="295"/>
    </row>
    <row r="46" spans="1:2" s="248" customFormat="1" ht="19.5" customHeight="1">
      <c r="A46" s="292"/>
      <c r="B46" s="295"/>
    </row>
    <row r="47" spans="1:2" s="248" customFormat="1" ht="19.5" customHeight="1">
      <c r="A47" s="292"/>
      <c r="B47" s="295"/>
    </row>
    <row r="48" spans="1:2" s="248" customFormat="1" ht="19.5" customHeight="1">
      <c r="A48" s="292"/>
      <c r="B48" s="295"/>
    </row>
    <row r="49" spans="1:2" s="248" customFormat="1" ht="19.5" customHeight="1">
      <c r="A49" s="292"/>
      <c r="B49" s="295"/>
    </row>
  </sheetData>
  <sheetProtection/>
  <mergeCells count="1">
    <mergeCell ref="A2:B2"/>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IV486"/>
  <sheetViews>
    <sheetView zoomScaleSheetLayoutView="100" workbookViewId="0" topLeftCell="A1">
      <selection activeCell="D26" sqref="D26"/>
    </sheetView>
  </sheetViews>
  <sheetFormatPr defaultColWidth="7.00390625" defaultRowHeight="14.25"/>
  <cols>
    <col min="1" max="1" width="17.50390625" style="250" customWidth="1"/>
    <col min="2" max="2" width="20.00390625" style="251" customWidth="1"/>
    <col min="3" max="3" width="23.25390625" style="252" customWidth="1"/>
    <col min="4" max="4" width="17.875" style="253" customWidth="1"/>
    <col min="5" max="228" width="7.00390625" style="248" customWidth="1"/>
    <col min="229" max="16384" width="7.00390625" style="54" customWidth="1"/>
  </cols>
  <sheetData>
    <row r="1" spans="1:4" s="248" customFormat="1" ht="29.25" customHeight="1">
      <c r="A1" s="254" t="s">
        <v>96</v>
      </c>
      <c r="B1" s="251"/>
      <c r="C1" s="252"/>
      <c r="D1" s="253"/>
    </row>
    <row r="2" spans="1:4" s="248" customFormat="1" ht="21.75" customHeight="1">
      <c r="A2" s="255" t="s">
        <v>97</v>
      </c>
      <c r="B2" s="255"/>
      <c r="C2" s="255"/>
      <c r="D2" s="255"/>
    </row>
    <row r="3" spans="1:4" s="249" customFormat="1" ht="21.75" customHeight="1">
      <c r="A3" s="250"/>
      <c r="B3" s="251"/>
      <c r="C3" s="256" t="s">
        <v>64</v>
      </c>
      <c r="D3" s="251"/>
    </row>
    <row r="4" spans="1:4" s="249" customFormat="1" ht="30" customHeight="1">
      <c r="A4" s="257" t="s">
        <v>98</v>
      </c>
      <c r="B4" s="258" t="s">
        <v>99</v>
      </c>
      <c r="C4" s="259" t="s">
        <v>100</v>
      </c>
      <c r="D4" s="260" t="s">
        <v>34</v>
      </c>
    </row>
    <row r="5" spans="1:4" s="248" customFormat="1" ht="15" customHeight="1">
      <c r="A5" s="261"/>
      <c r="B5" s="262"/>
      <c r="C5" s="263"/>
      <c r="D5" s="264"/>
    </row>
    <row r="6" spans="1:4" s="248" customFormat="1" ht="15" customHeight="1">
      <c r="A6" s="265">
        <v>1</v>
      </c>
      <c r="B6" s="266" t="s">
        <v>101</v>
      </c>
      <c r="C6" s="267" t="s">
        <v>102</v>
      </c>
      <c r="D6" s="268">
        <v>360000</v>
      </c>
    </row>
    <row r="7" spans="1:4" s="248" customFormat="1" ht="15" customHeight="1">
      <c r="A7" s="265">
        <v>2</v>
      </c>
      <c r="B7" s="262">
        <v>201</v>
      </c>
      <c r="C7" s="267" t="s">
        <v>103</v>
      </c>
      <c r="D7" s="268">
        <v>57221</v>
      </c>
    </row>
    <row r="8" spans="1:4" s="248" customFormat="1" ht="15" customHeight="1">
      <c r="A8" s="269">
        <v>3</v>
      </c>
      <c r="B8" s="261">
        <v>20101</v>
      </c>
      <c r="C8" s="270" t="s">
        <v>104</v>
      </c>
      <c r="D8" s="271">
        <v>688.8</v>
      </c>
    </row>
    <row r="9" spans="1:4" s="248" customFormat="1" ht="15" customHeight="1">
      <c r="A9" s="269">
        <v>4</v>
      </c>
      <c r="B9" s="261">
        <v>2010101</v>
      </c>
      <c r="C9" s="270" t="s">
        <v>105</v>
      </c>
      <c r="D9" s="271">
        <v>562.4</v>
      </c>
    </row>
    <row r="10" spans="1:4" s="248" customFormat="1" ht="15" customHeight="1">
      <c r="A10" s="269">
        <v>5</v>
      </c>
      <c r="B10" s="261">
        <v>2010102</v>
      </c>
      <c r="C10" s="270" t="s">
        <v>106</v>
      </c>
      <c r="D10" s="268">
        <v>24</v>
      </c>
    </row>
    <row r="11" spans="1:4" s="248" customFormat="1" ht="15" customHeight="1">
      <c r="A11" s="269">
        <v>6</v>
      </c>
      <c r="B11" s="261">
        <v>2010104</v>
      </c>
      <c r="C11" s="270" t="s">
        <v>107</v>
      </c>
      <c r="D11" s="268">
        <v>0</v>
      </c>
    </row>
    <row r="12" spans="1:4" s="248" customFormat="1" ht="15" customHeight="1">
      <c r="A12" s="269">
        <v>7</v>
      </c>
      <c r="B12" s="261">
        <v>2010106</v>
      </c>
      <c r="C12" s="270" t="s">
        <v>108</v>
      </c>
      <c r="D12" s="268">
        <v>0</v>
      </c>
    </row>
    <row r="13" spans="1:4" s="248" customFormat="1" ht="15" customHeight="1">
      <c r="A13" s="269">
        <v>8</v>
      </c>
      <c r="B13" s="261">
        <v>2010107</v>
      </c>
      <c r="C13" s="270" t="s">
        <v>109</v>
      </c>
      <c r="D13" s="268">
        <v>0</v>
      </c>
    </row>
    <row r="14" spans="1:4" s="248" customFormat="1" ht="15" customHeight="1">
      <c r="A14" s="269">
        <v>9</v>
      </c>
      <c r="B14" s="261">
        <v>2010108</v>
      </c>
      <c r="C14" s="270" t="s">
        <v>110</v>
      </c>
      <c r="D14" s="268">
        <v>24</v>
      </c>
    </row>
    <row r="15" spans="1:4" s="248" customFormat="1" ht="15" customHeight="1">
      <c r="A15" s="265">
        <v>10</v>
      </c>
      <c r="B15" s="262">
        <v>2010150</v>
      </c>
      <c r="C15" s="267" t="s">
        <v>111</v>
      </c>
      <c r="D15" s="268">
        <v>78</v>
      </c>
    </row>
    <row r="16" spans="1:4" s="248" customFormat="1" ht="15" customHeight="1">
      <c r="A16" s="269">
        <v>11</v>
      </c>
      <c r="B16" s="261">
        <v>2010199</v>
      </c>
      <c r="C16" s="270" t="s">
        <v>112</v>
      </c>
      <c r="D16" s="268">
        <v>0</v>
      </c>
    </row>
    <row r="17" spans="1:4" s="248" customFormat="1" ht="15" customHeight="1">
      <c r="A17" s="269">
        <v>12</v>
      </c>
      <c r="B17" s="261">
        <v>20102</v>
      </c>
      <c r="C17" s="270" t="s">
        <v>113</v>
      </c>
      <c r="D17" s="271">
        <v>703.2</v>
      </c>
    </row>
    <row r="18" spans="1:4" s="248" customFormat="1" ht="15" customHeight="1">
      <c r="A18" s="269">
        <v>13</v>
      </c>
      <c r="B18" s="261">
        <v>2010201</v>
      </c>
      <c r="C18" s="270" t="s">
        <v>105</v>
      </c>
      <c r="D18" s="272">
        <v>509.48</v>
      </c>
    </row>
    <row r="19" spans="1:4" s="248" customFormat="1" ht="15" customHeight="1">
      <c r="A19" s="269">
        <v>14</v>
      </c>
      <c r="B19" s="261">
        <v>2010204</v>
      </c>
      <c r="C19" s="270" t="s">
        <v>114</v>
      </c>
      <c r="D19" s="268">
        <v>29</v>
      </c>
    </row>
    <row r="20" spans="1:4" s="248" customFormat="1" ht="15" customHeight="1">
      <c r="A20" s="269">
        <v>15</v>
      </c>
      <c r="B20" s="261">
        <v>2010205</v>
      </c>
      <c r="C20" s="270" t="s">
        <v>115</v>
      </c>
      <c r="D20" s="268">
        <v>5</v>
      </c>
    </row>
    <row r="21" spans="1:4" s="248" customFormat="1" ht="15" customHeight="1">
      <c r="A21" s="265">
        <v>16</v>
      </c>
      <c r="B21" s="262">
        <v>2010206</v>
      </c>
      <c r="C21" s="267" t="s">
        <v>116</v>
      </c>
      <c r="D21" s="268">
        <v>0</v>
      </c>
    </row>
    <row r="22" spans="1:4" s="248" customFormat="1" ht="15" customHeight="1">
      <c r="A22" s="269">
        <v>17</v>
      </c>
      <c r="B22" s="261">
        <v>2010250</v>
      </c>
      <c r="C22" s="270" t="s">
        <v>111</v>
      </c>
      <c r="D22" s="272">
        <v>54.76</v>
      </c>
    </row>
    <row r="23" spans="1:4" s="248" customFormat="1" ht="15" customHeight="1">
      <c r="A23" s="269">
        <v>18</v>
      </c>
      <c r="B23" s="261">
        <v>2010299</v>
      </c>
      <c r="C23" s="270" t="s">
        <v>117</v>
      </c>
      <c r="D23" s="268">
        <v>105</v>
      </c>
    </row>
    <row r="24" spans="1:4" s="248" customFormat="1" ht="15" customHeight="1">
      <c r="A24" s="269">
        <v>19</v>
      </c>
      <c r="B24" s="261">
        <v>20103</v>
      </c>
      <c r="C24" s="270" t="s">
        <v>118</v>
      </c>
      <c r="D24" s="271">
        <v>29939.8</v>
      </c>
    </row>
    <row r="25" spans="1:4" s="248" customFormat="1" ht="15" customHeight="1">
      <c r="A25" s="269">
        <v>20</v>
      </c>
      <c r="B25" s="261">
        <v>2010301</v>
      </c>
      <c r="C25" s="270" t="s">
        <v>105</v>
      </c>
      <c r="D25" s="271">
        <v>10499.8</v>
      </c>
    </row>
    <row r="26" spans="1:4" s="248" customFormat="1" ht="15" customHeight="1">
      <c r="A26" s="269">
        <v>21</v>
      </c>
      <c r="B26" s="261">
        <v>2010302</v>
      </c>
      <c r="C26" s="270" t="s">
        <v>106</v>
      </c>
      <c r="D26" s="271">
        <v>9646.5</v>
      </c>
    </row>
    <row r="27" spans="1:4" s="248" customFormat="1" ht="15" customHeight="1">
      <c r="A27" s="265">
        <v>22</v>
      </c>
      <c r="B27" s="262">
        <v>2010305</v>
      </c>
      <c r="C27" s="267" t="s">
        <v>119</v>
      </c>
      <c r="D27" s="268">
        <v>0</v>
      </c>
    </row>
    <row r="28" spans="1:4" s="248" customFormat="1" ht="15" customHeight="1">
      <c r="A28" s="269">
        <v>23</v>
      </c>
      <c r="B28" s="261">
        <v>2010306</v>
      </c>
      <c r="C28" s="270" t="s">
        <v>120</v>
      </c>
      <c r="D28" s="271">
        <v>1122.1</v>
      </c>
    </row>
    <row r="29" spans="1:4" s="248" customFormat="1" ht="15" customHeight="1">
      <c r="A29" s="269">
        <v>24</v>
      </c>
      <c r="B29" s="261">
        <v>2010308</v>
      </c>
      <c r="C29" s="270" t="s">
        <v>121</v>
      </c>
      <c r="D29" s="271">
        <v>355.6</v>
      </c>
    </row>
    <row r="30" spans="1:4" s="248" customFormat="1" ht="15" customHeight="1">
      <c r="A30" s="269">
        <v>25</v>
      </c>
      <c r="B30" s="261">
        <v>2010350</v>
      </c>
      <c r="C30" s="270" t="s">
        <v>111</v>
      </c>
      <c r="D30" s="268">
        <v>8316</v>
      </c>
    </row>
    <row r="31" spans="1:4" s="248" customFormat="1" ht="15" customHeight="1">
      <c r="A31" s="265">
        <v>26</v>
      </c>
      <c r="B31" s="262">
        <v>2010399</v>
      </c>
      <c r="C31" s="267" t="s">
        <v>122</v>
      </c>
      <c r="D31" s="271">
        <v>0</v>
      </c>
    </row>
    <row r="32" spans="1:4" s="248" customFormat="1" ht="15" customHeight="1">
      <c r="A32" s="269">
        <v>27</v>
      </c>
      <c r="B32" s="261">
        <v>20104</v>
      </c>
      <c r="C32" s="270" t="s">
        <v>123</v>
      </c>
      <c r="D32" s="271">
        <v>7846.9</v>
      </c>
    </row>
    <row r="33" spans="1:4" s="248" customFormat="1" ht="15" customHeight="1">
      <c r="A33" s="269">
        <v>28</v>
      </c>
      <c r="B33" s="261">
        <v>2010401</v>
      </c>
      <c r="C33" s="270" t="s">
        <v>105</v>
      </c>
      <c r="D33" s="272">
        <v>1179.61</v>
      </c>
    </row>
    <row r="34" spans="1:4" s="248" customFormat="1" ht="15" customHeight="1">
      <c r="A34" s="269">
        <v>29</v>
      </c>
      <c r="B34" s="261">
        <v>2010450</v>
      </c>
      <c r="C34" s="270" t="s">
        <v>111</v>
      </c>
      <c r="D34" s="272">
        <v>361.07</v>
      </c>
    </row>
    <row r="35" spans="1:4" s="248" customFormat="1" ht="15" customHeight="1">
      <c r="A35" s="269">
        <v>30</v>
      </c>
      <c r="B35" s="261">
        <v>2010499</v>
      </c>
      <c r="C35" s="270" t="s">
        <v>124</v>
      </c>
      <c r="D35" s="271">
        <v>6306.2</v>
      </c>
    </row>
    <row r="36" spans="1:4" s="248" customFormat="1" ht="15" customHeight="1">
      <c r="A36" s="269">
        <v>31</v>
      </c>
      <c r="B36" s="261">
        <v>20105</v>
      </c>
      <c r="C36" s="270" t="s">
        <v>125</v>
      </c>
      <c r="D36" s="271">
        <v>652.5</v>
      </c>
    </row>
    <row r="37" spans="1:4" s="248" customFormat="1" ht="15" customHeight="1">
      <c r="A37" s="265">
        <v>32</v>
      </c>
      <c r="B37" s="262">
        <v>2010501</v>
      </c>
      <c r="C37" s="267" t="s">
        <v>105</v>
      </c>
      <c r="D37" s="271">
        <v>409</v>
      </c>
    </row>
    <row r="38" spans="1:4" s="248" customFormat="1" ht="15" customHeight="1">
      <c r="A38" s="269">
        <v>33</v>
      </c>
      <c r="B38" s="261">
        <v>2010505</v>
      </c>
      <c r="C38" s="270" t="s">
        <v>126</v>
      </c>
      <c r="D38" s="268">
        <v>35</v>
      </c>
    </row>
    <row r="39" spans="1:4" s="248" customFormat="1" ht="15" customHeight="1">
      <c r="A39" s="269">
        <v>34</v>
      </c>
      <c r="B39" s="261">
        <v>2010507</v>
      </c>
      <c r="C39" s="270" t="s">
        <v>127</v>
      </c>
      <c r="D39" s="273">
        <v>0</v>
      </c>
    </row>
    <row r="40" spans="1:4" s="248" customFormat="1" ht="15" customHeight="1">
      <c r="A40" s="269">
        <v>35</v>
      </c>
      <c r="B40" s="261">
        <v>2010508</v>
      </c>
      <c r="C40" s="270" t="s">
        <v>128</v>
      </c>
      <c r="D40" s="271">
        <v>142.1</v>
      </c>
    </row>
    <row r="41" spans="1:4" s="248" customFormat="1" ht="15" customHeight="1">
      <c r="A41" s="265">
        <v>36</v>
      </c>
      <c r="B41" s="262">
        <v>2010550</v>
      </c>
      <c r="C41" s="267" t="s">
        <v>111</v>
      </c>
      <c r="D41" s="272">
        <v>66.47</v>
      </c>
    </row>
    <row r="42" spans="1:4" s="248" customFormat="1" ht="15" customHeight="1">
      <c r="A42" s="269">
        <v>37</v>
      </c>
      <c r="B42" s="269">
        <v>20106</v>
      </c>
      <c r="C42" s="274" t="s">
        <v>129</v>
      </c>
      <c r="D42" s="271">
        <v>1328</v>
      </c>
    </row>
    <row r="43" spans="1:4" s="248" customFormat="1" ht="15" customHeight="1">
      <c r="A43" s="265">
        <v>38</v>
      </c>
      <c r="B43" s="262">
        <v>2010601</v>
      </c>
      <c r="C43" s="267" t="s">
        <v>105</v>
      </c>
      <c r="D43" s="268">
        <v>0</v>
      </c>
    </row>
    <row r="44" spans="1:4" s="248" customFormat="1" ht="15" customHeight="1">
      <c r="A44" s="269">
        <v>39</v>
      </c>
      <c r="B44" s="261">
        <v>2010602</v>
      </c>
      <c r="C44" s="275" t="s">
        <v>106</v>
      </c>
      <c r="D44" s="268">
        <v>1000</v>
      </c>
    </row>
    <row r="45" spans="1:4" s="248" customFormat="1" ht="15" customHeight="1">
      <c r="A45" s="276">
        <v>40</v>
      </c>
      <c r="B45" s="277">
        <v>2010606</v>
      </c>
      <c r="C45" s="275" t="s">
        <v>130</v>
      </c>
      <c r="D45" s="268">
        <v>0</v>
      </c>
    </row>
    <row r="46" spans="1:4" s="248" customFormat="1" ht="15" customHeight="1">
      <c r="A46" s="269">
        <v>41</v>
      </c>
      <c r="B46" s="261">
        <v>2010607</v>
      </c>
      <c r="C46" s="275" t="s">
        <v>131</v>
      </c>
      <c r="D46" s="268">
        <v>0</v>
      </c>
    </row>
    <row r="47" spans="1:4" s="248" customFormat="1" ht="15" customHeight="1">
      <c r="A47" s="265">
        <v>42</v>
      </c>
      <c r="B47" s="262">
        <v>2010608</v>
      </c>
      <c r="C47" s="267" t="s">
        <v>132</v>
      </c>
      <c r="D47" s="268">
        <v>328</v>
      </c>
    </row>
    <row r="48" spans="1:4" s="248" customFormat="1" ht="15" customHeight="1">
      <c r="A48" s="269">
        <v>43</v>
      </c>
      <c r="B48" s="261">
        <v>2010650</v>
      </c>
      <c r="C48" s="270" t="s">
        <v>111</v>
      </c>
      <c r="D48" s="268">
        <v>0</v>
      </c>
    </row>
    <row r="49" spans="1:4" s="248" customFormat="1" ht="15" customHeight="1">
      <c r="A49" s="269">
        <v>44</v>
      </c>
      <c r="B49" s="261">
        <v>2010699</v>
      </c>
      <c r="C49" s="270" t="s">
        <v>133</v>
      </c>
      <c r="D49" s="268">
        <v>0</v>
      </c>
    </row>
    <row r="50" spans="1:4" s="248" customFormat="1" ht="15" customHeight="1">
      <c r="A50" s="265">
        <v>45</v>
      </c>
      <c r="B50" s="262">
        <v>20107</v>
      </c>
      <c r="C50" s="267" t="s">
        <v>134</v>
      </c>
      <c r="D50" s="271">
        <v>2353</v>
      </c>
    </row>
    <row r="51" spans="1:4" s="248" customFormat="1" ht="15" customHeight="1">
      <c r="A51" s="269">
        <v>46</v>
      </c>
      <c r="B51" s="261">
        <v>2010701</v>
      </c>
      <c r="C51" s="270" t="s">
        <v>105</v>
      </c>
      <c r="D51" s="268">
        <v>0</v>
      </c>
    </row>
    <row r="52" spans="1:4" s="248" customFormat="1" ht="15" customHeight="1">
      <c r="A52" s="269">
        <v>47</v>
      </c>
      <c r="B52" s="261">
        <v>2010710</v>
      </c>
      <c r="C52" s="270" t="s">
        <v>135</v>
      </c>
      <c r="D52" s="268">
        <v>2353</v>
      </c>
    </row>
    <row r="53" spans="1:4" s="248" customFormat="1" ht="15" customHeight="1">
      <c r="A53" s="269">
        <v>48</v>
      </c>
      <c r="B53" s="261">
        <v>20108</v>
      </c>
      <c r="C53" s="270" t="s">
        <v>136</v>
      </c>
      <c r="D53" s="271">
        <v>487.9</v>
      </c>
    </row>
    <row r="54" spans="1:4" s="248" customFormat="1" ht="15" customHeight="1">
      <c r="A54" s="269">
        <v>49</v>
      </c>
      <c r="B54" s="261">
        <v>2010801</v>
      </c>
      <c r="C54" s="270" t="s">
        <v>105</v>
      </c>
      <c r="D54" s="268">
        <v>136</v>
      </c>
    </row>
    <row r="55" spans="1:4" s="248" customFormat="1" ht="15" customHeight="1">
      <c r="A55" s="269">
        <v>50</v>
      </c>
      <c r="B55" s="261">
        <v>2010804</v>
      </c>
      <c r="C55" s="270" t="s">
        <v>137</v>
      </c>
      <c r="D55" s="268">
        <v>240</v>
      </c>
    </row>
    <row r="56" spans="1:4" s="248" customFormat="1" ht="15" customHeight="1">
      <c r="A56" s="265">
        <v>51</v>
      </c>
      <c r="B56" s="262">
        <v>2010850</v>
      </c>
      <c r="C56" s="267" t="s">
        <v>111</v>
      </c>
      <c r="D56" s="271">
        <v>112.1</v>
      </c>
    </row>
    <row r="57" spans="1:4" s="248" customFormat="1" ht="15" customHeight="1">
      <c r="A57" s="269">
        <v>52</v>
      </c>
      <c r="B57" s="261">
        <v>20109</v>
      </c>
      <c r="C57" s="270" t="s">
        <v>138</v>
      </c>
      <c r="D57" s="271">
        <v>0</v>
      </c>
    </row>
    <row r="58" spans="1:4" s="248" customFormat="1" ht="15" customHeight="1">
      <c r="A58" s="269">
        <v>53</v>
      </c>
      <c r="B58" s="261">
        <v>2010901</v>
      </c>
      <c r="C58" s="270" t="s">
        <v>105</v>
      </c>
      <c r="D58" s="268">
        <v>0</v>
      </c>
    </row>
    <row r="59" spans="1:4" s="248" customFormat="1" ht="15" customHeight="1">
      <c r="A59" s="269">
        <v>54</v>
      </c>
      <c r="B59" s="261">
        <v>20111</v>
      </c>
      <c r="C59" s="270" t="s">
        <v>139</v>
      </c>
      <c r="D59" s="271">
        <v>1566.6</v>
      </c>
    </row>
    <row r="60" spans="1:4" s="248" customFormat="1" ht="15" customHeight="1">
      <c r="A60" s="265">
        <v>55</v>
      </c>
      <c r="B60" s="262">
        <v>2011101</v>
      </c>
      <c r="C60" s="267" t="s">
        <v>105</v>
      </c>
      <c r="D60" s="272">
        <v>1558.83</v>
      </c>
    </row>
    <row r="61" spans="1:4" s="248" customFormat="1" ht="15" customHeight="1">
      <c r="A61" s="269">
        <v>56</v>
      </c>
      <c r="B61" s="261">
        <v>2011102</v>
      </c>
      <c r="C61" s="270" t="s">
        <v>106</v>
      </c>
      <c r="D61" s="272">
        <v>0</v>
      </c>
    </row>
    <row r="62" spans="1:4" s="248" customFormat="1" ht="15" customHeight="1">
      <c r="A62" s="265">
        <v>57</v>
      </c>
      <c r="B62" s="262">
        <v>2011105</v>
      </c>
      <c r="C62" s="267" t="s">
        <v>140</v>
      </c>
      <c r="D62" s="272">
        <v>0</v>
      </c>
    </row>
    <row r="63" spans="1:4" s="248" customFormat="1" ht="15" customHeight="1">
      <c r="A63" s="269">
        <v>58</v>
      </c>
      <c r="B63" s="261">
        <v>2011150</v>
      </c>
      <c r="C63" s="270" t="s">
        <v>111</v>
      </c>
      <c r="D63" s="272">
        <v>7.76</v>
      </c>
    </row>
    <row r="64" spans="1:4" s="248" customFormat="1" ht="15" customHeight="1">
      <c r="A64" s="269">
        <v>59</v>
      </c>
      <c r="B64" s="261">
        <v>20113</v>
      </c>
      <c r="C64" s="270" t="s">
        <v>141</v>
      </c>
      <c r="D64" s="271">
        <v>2407.4</v>
      </c>
    </row>
    <row r="65" spans="1:4" s="248" customFormat="1" ht="15" customHeight="1">
      <c r="A65" s="276">
        <v>60</v>
      </c>
      <c r="B65" s="277">
        <v>2011301</v>
      </c>
      <c r="C65" s="270" t="s">
        <v>105</v>
      </c>
      <c r="D65" s="273">
        <v>682.78</v>
      </c>
    </row>
    <row r="66" spans="1:4" s="248" customFormat="1" ht="15" customHeight="1">
      <c r="A66" s="265">
        <v>61</v>
      </c>
      <c r="B66" s="262">
        <v>2011302</v>
      </c>
      <c r="C66" s="267" t="s">
        <v>106</v>
      </c>
      <c r="D66" s="273">
        <v>466.6</v>
      </c>
    </row>
    <row r="67" spans="1:4" s="248" customFormat="1" ht="15" customHeight="1">
      <c r="A67" s="269">
        <v>62</v>
      </c>
      <c r="B67" s="261">
        <v>2011308</v>
      </c>
      <c r="C67" s="270" t="s">
        <v>142</v>
      </c>
      <c r="D67" s="273">
        <v>532.72</v>
      </c>
    </row>
    <row r="68" spans="1:8" s="248" customFormat="1" ht="15" customHeight="1">
      <c r="A68" s="269">
        <v>63</v>
      </c>
      <c r="B68" s="261">
        <v>2011350</v>
      </c>
      <c r="C68" s="270" t="s">
        <v>111</v>
      </c>
      <c r="D68" s="273">
        <v>702.04</v>
      </c>
      <c r="E68" s="278"/>
      <c r="F68" s="278"/>
      <c r="G68" s="278"/>
      <c r="H68" s="278"/>
    </row>
    <row r="69" spans="1:8" s="248" customFormat="1" ht="15" customHeight="1">
      <c r="A69" s="269">
        <v>64</v>
      </c>
      <c r="B69" s="261">
        <v>2011399</v>
      </c>
      <c r="C69" s="270" t="s">
        <v>143</v>
      </c>
      <c r="D69" s="273">
        <v>23.3</v>
      </c>
      <c r="E69" s="278"/>
      <c r="F69" s="278"/>
      <c r="G69" s="278"/>
      <c r="H69" s="278"/>
    </row>
    <row r="70" spans="1:8" s="248" customFormat="1" ht="15" customHeight="1">
      <c r="A70" s="265">
        <v>65</v>
      </c>
      <c r="B70" s="262">
        <v>20123</v>
      </c>
      <c r="C70" s="267" t="s">
        <v>144</v>
      </c>
      <c r="D70" s="271">
        <v>0</v>
      </c>
      <c r="E70" s="278"/>
      <c r="F70" s="278"/>
      <c r="G70" s="278"/>
      <c r="H70" s="278"/>
    </row>
    <row r="71" spans="1:8" s="248" customFormat="1" ht="15" customHeight="1">
      <c r="A71" s="269">
        <v>66</v>
      </c>
      <c r="B71" s="261">
        <v>2012304</v>
      </c>
      <c r="C71" s="270" t="s">
        <v>145</v>
      </c>
      <c r="D71" s="268">
        <v>0</v>
      </c>
      <c r="E71" s="278"/>
      <c r="F71" s="278"/>
      <c r="G71" s="278"/>
      <c r="H71" s="278"/>
    </row>
    <row r="72" spans="1:4" s="248" customFormat="1" ht="15" customHeight="1">
      <c r="A72" s="269">
        <v>67</v>
      </c>
      <c r="B72" s="261">
        <v>20126</v>
      </c>
      <c r="C72" s="270" t="s">
        <v>146</v>
      </c>
      <c r="D72" s="271">
        <v>250.3</v>
      </c>
    </row>
    <row r="73" spans="1:4" s="248" customFormat="1" ht="15" customHeight="1">
      <c r="A73" s="269">
        <v>68</v>
      </c>
      <c r="B73" s="261">
        <v>2012601</v>
      </c>
      <c r="C73" s="270" t="s">
        <v>105</v>
      </c>
      <c r="D73" s="272">
        <v>202.97</v>
      </c>
    </row>
    <row r="74" spans="1:4" s="248" customFormat="1" ht="15" customHeight="1">
      <c r="A74" s="265">
        <v>69</v>
      </c>
      <c r="B74" s="262">
        <v>2012604</v>
      </c>
      <c r="C74" s="267" t="s">
        <v>147</v>
      </c>
      <c r="D74" s="271">
        <v>15.6</v>
      </c>
    </row>
    <row r="75" spans="1:4" s="248" customFormat="1" ht="15" customHeight="1">
      <c r="A75" s="269">
        <v>70</v>
      </c>
      <c r="B75" s="261">
        <v>2012699</v>
      </c>
      <c r="C75" s="270" t="s">
        <v>148</v>
      </c>
      <c r="D75" s="272">
        <v>31.73</v>
      </c>
    </row>
    <row r="76" spans="1:4" s="248" customFormat="1" ht="15" customHeight="1">
      <c r="A76" s="269">
        <v>71</v>
      </c>
      <c r="B76" s="261">
        <v>20128</v>
      </c>
      <c r="C76" s="270" t="s">
        <v>149</v>
      </c>
      <c r="D76" s="271">
        <v>57.8</v>
      </c>
    </row>
    <row r="77" spans="1:4" s="248" customFormat="1" ht="15" customHeight="1">
      <c r="A77" s="269">
        <v>72</v>
      </c>
      <c r="B77" s="261">
        <v>2012801</v>
      </c>
      <c r="C77" s="270" t="s">
        <v>105</v>
      </c>
      <c r="D77" s="272">
        <v>52.76</v>
      </c>
    </row>
    <row r="78" spans="1:4" s="248" customFormat="1" ht="15" customHeight="1">
      <c r="A78" s="269">
        <v>73</v>
      </c>
      <c r="B78" s="261">
        <v>2012802</v>
      </c>
      <c r="C78" s="270" t="s">
        <v>106</v>
      </c>
      <c r="D78" s="271">
        <v>5</v>
      </c>
    </row>
    <row r="79" spans="1:4" s="248" customFormat="1" ht="15" customHeight="1">
      <c r="A79" s="265">
        <v>74</v>
      </c>
      <c r="B79" s="262">
        <v>20129</v>
      </c>
      <c r="C79" s="267" t="s">
        <v>150</v>
      </c>
      <c r="D79" s="271">
        <v>350.7</v>
      </c>
    </row>
    <row r="80" spans="1:4" s="248" customFormat="1" ht="15" customHeight="1">
      <c r="A80" s="269">
        <v>75</v>
      </c>
      <c r="B80" s="261">
        <v>2012901</v>
      </c>
      <c r="C80" s="270" t="s">
        <v>105</v>
      </c>
      <c r="D80" s="272">
        <v>203.34</v>
      </c>
    </row>
    <row r="81" spans="1:4" s="248" customFormat="1" ht="15" customHeight="1">
      <c r="A81" s="269">
        <v>76</v>
      </c>
      <c r="B81" s="261">
        <v>2012902</v>
      </c>
      <c r="C81" s="270" t="s">
        <v>106</v>
      </c>
      <c r="D81" s="271">
        <v>100.7</v>
      </c>
    </row>
    <row r="82" spans="1:4" s="248" customFormat="1" ht="15" customHeight="1">
      <c r="A82" s="269">
        <v>77</v>
      </c>
      <c r="B82" s="261">
        <v>2012950</v>
      </c>
      <c r="C82" s="270" t="s">
        <v>111</v>
      </c>
      <c r="D82" s="273">
        <v>46.69</v>
      </c>
    </row>
    <row r="83" spans="1:4" s="248" customFormat="1" ht="15" customHeight="1">
      <c r="A83" s="269">
        <v>78</v>
      </c>
      <c r="B83" s="261">
        <v>2012999</v>
      </c>
      <c r="C83" s="270" t="s">
        <v>151</v>
      </c>
      <c r="D83" s="273">
        <v>0</v>
      </c>
    </row>
    <row r="84" spans="1:4" s="248" customFormat="1" ht="15" customHeight="1">
      <c r="A84" s="265">
        <v>79</v>
      </c>
      <c r="B84" s="262">
        <v>20131</v>
      </c>
      <c r="C84" s="267" t="s">
        <v>152</v>
      </c>
      <c r="D84" s="271">
        <v>548</v>
      </c>
    </row>
    <row r="85" spans="1:4" s="248" customFormat="1" ht="15" customHeight="1">
      <c r="A85" s="269">
        <v>80</v>
      </c>
      <c r="B85" s="261">
        <v>2013101</v>
      </c>
      <c r="C85" s="270" t="s">
        <v>105</v>
      </c>
      <c r="D85" s="272">
        <v>250.03</v>
      </c>
    </row>
    <row r="86" spans="1:4" s="248" customFormat="1" ht="15" customHeight="1">
      <c r="A86" s="269">
        <v>81</v>
      </c>
      <c r="B86" s="261">
        <v>2013102</v>
      </c>
      <c r="C86" s="270" t="s">
        <v>106</v>
      </c>
      <c r="D86" s="271">
        <v>241.6</v>
      </c>
    </row>
    <row r="87" spans="1:4" s="248" customFormat="1" ht="15" customHeight="1">
      <c r="A87" s="269">
        <v>82</v>
      </c>
      <c r="B87" s="261">
        <v>2013150</v>
      </c>
      <c r="C87" s="270" t="s">
        <v>111</v>
      </c>
      <c r="D87" s="273">
        <v>56.33</v>
      </c>
    </row>
    <row r="88" spans="1:4" s="248" customFormat="1" ht="15" customHeight="1">
      <c r="A88" s="265">
        <v>83</v>
      </c>
      <c r="B88" s="262">
        <v>20132</v>
      </c>
      <c r="C88" s="267" t="s">
        <v>153</v>
      </c>
      <c r="D88" s="271">
        <v>2055.7</v>
      </c>
    </row>
    <row r="89" spans="1:4" s="248" customFormat="1" ht="15" customHeight="1">
      <c r="A89" s="269">
        <v>84</v>
      </c>
      <c r="B89" s="261">
        <v>2013201</v>
      </c>
      <c r="C89" s="270" t="s">
        <v>105</v>
      </c>
      <c r="D89" s="273">
        <v>284.74</v>
      </c>
    </row>
    <row r="90" spans="1:4" s="248" customFormat="1" ht="15" customHeight="1">
      <c r="A90" s="269">
        <v>85</v>
      </c>
      <c r="B90" s="261">
        <v>2013202</v>
      </c>
      <c r="C90" s="270" t="s">
        <v>106</v>
      </c>
      <c r="D90" s="271">
        <v>1735.7</v>
      </c>
    </row>
    <row r="91" spans="1:4" s="248" customFormat="1" ht="15" customHeight="1">
      <c r="A91" s="269">
        <v>86</v>
      </c>
      <c r="B91" s="261">
        <v>2013250</v>
      </c>
      <c r="C91" s="270" t="s">
        <v>111</v>
      </c>
      <c r="D91" s="272">
        <v>35.22</v>
      </c>
    </row>
    <row r="92" spans="1:4" s="248" customFormat="1" ht="15" customHeight="1">
      <c r="A92" s="265">
        <v>87</v>
      </c>
      <c r="B92" s="262">
        <v>20133</v>
      </c>
      <c r="C92" s="267" t="s">
        <v>154</v>
      </c>
      <c r="D92" s="271">
        <v>979.9</v>
      </c>
    </row>
    <row r="93" spans="1:4" s="248" customFormat="1" ht="15" customHeight="1">
      <c r="A93" s="269">
        <v>88</v>
      </c>
      <c r="B93" s="261">
        <v>2013301</v>
      </c>
      <c r="C93" s="270" t="s">
        <v>105</v>
      </c>
      <c r="D93" s="271">
        <v>191.2</v>
      </c>
    </row>
    <row r="94" spans="1:4" s="248" customFormat="1" ht="15" customHeight="1">
      <c r="A94" s="269">
        <v>89</v>
      </c>
      <c r="B94" s="261">
        <v>2013303</v>
      </c>
      <c r="C94" s="270" t="s">
        <v>155</v>
      </c>
      <c r="D94" s="268">
        <v>19</v>
      </c>
    </row>
    <row r="95" spans="1:4" s="248" customFormat="1" ht="15" customHeight="1">
      <c r="A95" s="269">
        <v>90</v>
      </c>
      <c r="B95" s="261">
        <v>2013302</v>
      </c>
      <c r="C95" s="270" t="s">
        <v>106</v>
      </c>
      <c r="D95" s="271">
        <v>634.7</v>
      </c>
    </row>
    <row r="96" spans="1:4" s="248" customFormat="1" ht="15" customHeight="1">
      <c r="A96" s="269">
        <v>91</v>
      </c>
      <c r="B96" s="261">
        <v>2013304</v>
      </c>
      <c r="C96" s="270" t="s">
        <v>156</v>
      </c>
      <c r="D96" s="273">
        <v>0</v>
      </c>
    </row>
    <row r="97" spans="1:4" s="248" customFormat="1" ht="15" customHeight="1">
      <c r="A97" s="265">
        <v>92</v>
      </c>
      <c r="B97" s="262">
        <v>2013350</v>
      </c>
      <c r="C97" s="267" t="s">
        <v>111</v>
      </c>
      <c r="D97" s="273">
        <v>135.02</v>
      </c>
    </row>
    <row r="98" spans="1:4" s="248" customFormat="1" ht="15" customHeight="1">
      <c r="A98" s="265">
        <v>93</v>
      </c>
      <c r="B98" s="262">
        <v>2013399</v>
      </c>
      <c r="C98" s="267" t="s">
        <v>157</v>
      </c>
      <c r="D98" s="273">
        <v>0</v>
      </c>
    </row>
    <row r="99" spans="1:4" s="248" customFormat="1" ht="15" customHeight="1">
      <c r="A99" s="276">
        <v>94</v>
      </c>
      <c r="B99" s="277">
        <v>20134</v>
      </c>
      <c r="C99" s="270" t="s">
        <v>158</v>
      </c>
      <c r="D99" s="271">
        <v>239.2</v>
      </c>
    </row>
    <row r="100" spans="1:4" s="248" customFormat="1" ht="15" customHeight="1">
      <c r="A100" s="265">
        <v>95</v>
      </c>
      <c r="B100" s="279">
        <v>2013401</v>
      </c>
      <c r="C100" s="267" t="s">
        <v>105</v>
      </c>
      <c r="D100" s="272">
        <v>102.32</v>
      </c>
    </row>
    <row r="101" spans="1:4" s="248" customFormat="1" ht="15" customHeight="1">
      <c r="A101" s="265">
        <v>96</v>
      </c>
      <c r="B101" s="262">
        <v>2013402</v>
      </c>
      <c r="C101" s="267" t="s">
        <v>106</v>
      </c>
      <c r="D101" s="271">
        <v>34.4</v>
      </c>
    </row>
    <row r="102" spans="1:4" s="248" customFormat="1" ht="15" customHeight="1">
      <c r="A102" s="269">
        <v>97</v>
      </c>
      <c r="B102" s="261">
        <v>2013404</v>
      </c>
      <c r="C102" s="275" t="s">
        <v>159</v>
      </c>
      <c r="D102" s="268">
        <v>49</v>
      </c>
    </row>
    <row r="103" spans="1:4" s="248" customFormat="1" ht="15" customHeight="1">
      <c r="A103" s="269">
        <v>98</v>
      </c>
      <c r="B103" s="261">
        <v>2013405</v>
      </c>
      <c r="C103" s="275" t="s">
        <v>160</v>
      </c>
      <c r="D103" s="273">
        <v>0</v>
      </c>
    </row>
    <row r="104" spans="1:4" s="248" customFormat="1" ht="15" customHeight="1">
      <c r="A104" s="265">
        <v>99</v>
      </c>
      <c r="B104" s="262">
        <v>2013450</v>
      </c>
      <c r="C104" s="267" t="s">
        <v>111</v>
      </c>
      <c r="D104" s="272">
        <v>53.44</v>
      </c>
    </row>
    <row r="105" spans="1:4" s="248" customFormat="1" ht="15" customHeight="1">
      <c r="A105" s="269">
        <v>100</v>
      </c>
      <c r="B105" s="261">
        <v>20136</v>
      </c>
      <c r="C105" s="270" t="s">
        <v>161</v>
      </c>
      <c r="D105" s="271">
        <v>876.8</v>
      </c>
    </row>
    <row r="106" spans="1:4" s="248" customFormat="1" ht="15" customHeight="1">
      <c r="A106" s="269">
        <v>101</v>
      </c>
      <c r="B106" s="261">
        <v>2013601</v>
      </c>
      <c r="C106" s="270" t="s">
        <v>105</v>
      </c>
      <c r="D106" s="271">
        <v>810.3</v>
      </c>
    </row>
    <row r="107" spans="1:4" s="248" customFormat="1" ht="15" customHeight="1">
      <c r="A107" s="269">
        <v>102</v>
      </c>
      <c r="B107" s="261">
        <v>2013602</v>
      </c>
      <c r="C107" s="270" t="s">
        <v>106</v>
      </c>
      <c r="D107" s="271">
        <v>7.3</v>
      </c>
    </row>
    <row r="108" spans="1:4" s="248" customFormat="1" ht="15" customHeight="1">
      <c r="A108" s="269">
        <v>103</v>
      </c>
      <c r="B108" s="261">
        <v>2013650</v>
      </c>
      <c r="C108" s="270" t="s">
        <v>111</v>
      </c>
      <c r="D108" s="271">
        <v>59.1</v>
      </c>
    </row>
    <row r="109" spans="1:4" s="248" customFormat="1" ht="15" customHeight="1">
      <c r="A109" s="269">
        <v>104</v>
      </c>
      <c r="B109" s="261">
        <v>20137</v>
      </c>
      <c r="C109" s="270" t="s">
        <v>162</v>
      </c>
      <c r="D109" s="271">
        <v>167</v>
      </c>
    </row>
    <row r="110" spans="1:4" s="248" customFormat="1" ht="15" customHeight="1">
      <c r="A110" s="265">
        <v>105</v>
      </c>
      <c r="B110" s="262">
        <v>2013701</v>
      </c>
      <c r="C110" s="267" t="s">
        <v>105</v>
      </c>
      <c r="D110" s="271">
        <v>123.3</v>
      </c>
    </row>
    <row r="111" spans="1:4" s="248" customFormat="1" ht="15" customHeight="1">
      <c r="A111" s="269">
        <v>106</v>
      </c>
      <c r="B111" s="261">
        <v>2013702</v>
      </c>
      <c r="C111" s="270" t="s">
        <v>106</v>
      </c>
      <c r="D111" s="271">
        <v>0</v>
      </c>
    </row>
    <row r="112" spans="1:4" s="248" customFormat="1" ht="15" customHeight="1">
      <c r="A112" s="269">
        <v>107</v>
      </c>
      <c r="B112" s="261">
        <v>2013750</v>
      </c>
      <c r="C112" s="270" t="s">
        <v>111</v>
      </c>
      <c r="D112" s="271">
        <v>43.7</v>
      </c>
    </row>
    <row r="113" spans="1:4" s="248" customFormat="1" ht="15" customHeight="1">
      <c r="A113" s="269">
        <v>108</v>
      </c>
      <c r="B113" s="261">
        <v>20138</v>
      </c>
      <c r="C113" s="270" t="s">
        <v>163</v>
      </c>
      <c r="D113" s="271">
        <v>3721.3</v>
      </c>
    </row>
    <row r="114" spans="1:4" s="248" customFormat="1" ht="15" customHeight="1">
      <c r="A114" s="265">
        <v>109</v>
      </c>
      <c r="B114" s="262">
        <v>2013801</v>
      </c>
      <c r="C114" s="267" t="s">
        <v>105</v>
      </c>
      <c r="D114" s="271">
        <v>1462.4</v>
      </c>
    </row>
    <row r="115" spans="1:4" s="248" customFormat="1" ht="15" customHeight="1">
      <c r="A115" s="276">
        <v>110</v>
      </c>
      <c r="B115" s="277">
        <v>2013802</v>
      </c>
      <c r="C115" s="270" t="s">
        <v>106</v>
      </c>
      <c r="D115" s="271">
        <v>425.9</v>
      </c>
    </row>
    <row r="116" spans="1:4" s="248" customFormat="1" ht="15" customHeight="1">
      <c r="A116" s="269">
        <v>111</v>
      </c>
      <c r="B116" s="261">
        <v>2013804</v>
      </c>
      <c r="C116" s="270" t="s">
        <v>164</v>
      </c>
      <c r="D116" s="271">
        <v>0</v>
      </c>
    </row>
    <row r="117" spans="1:4" s="248" customFormat="1" ht="15" customHeight="1">
      <c r="A117" s="269">
        <v>112</v>
      </c>
      <c r="B117" s="261">
        <v>2013815</v>
      </c>
      <c r="C117" s="270" t="s">
        <v>165</v>
      </c>
      <c r="D117" s="271">
        <v>0</v>
      </c>
    </row>
    <row r="118" spans="1:4" s="248" customFormat="1" ht="15" customHeight="1">
      <c r="A118" s="265">
        <v>113</v>
      </c>
      <c r="B118" s="262">
        <v>2013816</v>
      </c>
      <c r="C118" s="267" t="s">
        <v>166</v>
      </c>
      <c r="D118" s="271">
        <v>235</v>
      </c>
    </row>
    <row r="119" spans="1:4" s="248" customFormat="1" ht="15" customHeight="1">
      <c r="A119" s="269">
        <v>114</v>
      </c>
      <c r="B119" s="261">
        <v>2013850</v>
      </c>
      <c r="C119" s="270" t="s">
        <v>111</v>
      </c>
      <c r="D119" s="271">
        <v>1034.4</v>
      </c>
    </row>
    <row r="120" spans="1:4" s="248" customFormat="1" ht="15" customHeight="1">
      <c r="A120" s="269">
        <v>115</v>
      </c>
      <c r="B120" s="261">
        <v>2013899</v>
      </c>
      <c r="C120" s="270" t="s">
        <v>167</v>
      </c>
      <c r="D120" s="271">
        <v>564</v>
      </c>
    </row>
    <row r="121" spans="1:4" s="248" customFormat="1" ht="15" customHeight="1">
      <c r="A121" s="265">
        <v>116</v>
      </c>
      <c r="B121" s="262">
        <v>20199</v>
      </c>
      <c r="C121" s="267" t="s">
        <v>168</v>
      </c>
      <c r="D121" s="271">
        <v>0</v>
      </c>
    </row>
    <row r="122" spans="1:4" s="248" customFormat="1" ht="15" customHeight="1">
      <c r="A122" s="265">
        <v>117</v>
      </c>
      <c r="B122" s="262">
        <v>2019999</v>
      </c>
      <c r="C122" s="267" t="s">
        <v>168</v>
      </c>
      <c r="D122" s="268">
        <v>0</v>
      </c>
    </row>
    <row r="123" spans="1:4" s="248" customFormat="1" ht="15" customHeight="1">
      <c r="A123" s="269">
        <v>118</v>
      </c>
      <c r="B123" s="261">
        <v>203</v>
      </c>
      <c r="C123" s="270" t="s">
        <v>169</v>
      </c>
      <c r="D123" s="268">
        <v>13</v>
      </c>
    </row>
    <row r="124" spans="1:4" s="248" customFormat="1" ht="15" customHeight="1">
      <c r="A124" s="269">
        <v>119</v>
      </c>
      <c r="B124" s="261">
        <v>20306</v>
      </c>
      <c r="C124" s="270" t="s">
        <v>170</v>
      </c>
      <c r="D124" s="271">
        <v>13</v>
      </c>
    </row>
    <row r="125" spans="1:4" s="248" customFormat="1" ht="15" customHeight="1">
      <c r="A125" s="269">
        <v>120</v>
      </c>
      <c r="B125" s="261">
        <v>2030603</v>
      </c>
      <c r="C125" s="270" t="s">
        <v>171</v>
      </c>
      <c r="D125" s="268">
        <v>13</v>
      </c>
    </row>
    <row r="126" spans="1:4" s="248" customFormat="1" ht="15" customHeight="1">
      <c r="A126" s="265">
        <v>121</v>
      </c>
      <c r="B126" s="262">
        <v>204</v>
      </c>
      <c r="C126" s="267" t="s">
        <v>172</v>
      </c>
      <c r="D126" s="268">
        <v>15896</v>
      </c>
    </row>
    <row r="127" spans="1:4" s="248" customFormat="1" ht="15" customHeight="1">
      <c r="A127" s="269">
        <v>122</v>
      </c>
      <c r="B127" s="261">
        <v>20401</v>
      </c>
      <c r="C127" s="270" t="s">
        <v>173</v>
      </c>
      <c r="D127" s="271">
        <v>228.9</v>
      </c>
    </row>
    <row r="128" spans="1:4" s="248" customFormat="1" ht="15" customHeight="1">
      <c r="A128" s="269">
        <v>123</v>
      </c>
      <c r="B128" s="261">
        <v>2040101</v>
      </c>
      <c r="C128" s="270" t="s">
        <v>173</v>
      </c>
      <c r="D128" s="271">
        <v>27</v>
      </c>
    </row>
    <row r="129" spans="1:4" s="248" customFormat="1" ht="15" customHeight="1">
      <c r="A129" s="269">
        <v>124</v>
      </c>
      <c r="B129" s="261">
        <v>2040199</v>
      </c>
      <c r="C129" s="270" t="s">
        <v>174</v>
      </c>
      <c r="D129" s="271">
        <v>201.9</v>
      </c>
    </row>
    <row r="130" spans="1:4" s="248" customFormat="1" ht="15" customHeight="1">
      <c r="A130" s="269">
        <v>125</v>
      </c>
      <c r="B130" s="261">
        <v>20402</v>
      </c>
      <c r="C130" s="270" t="s">
        <v>175</v>
      </c>
      <c r="D130" s="271">
        <v>14554.9</v>
      </c>
    </row>
    <row r="131" spans="1:4" s="248" customFormat="1" ht="15" customHeight="1">
      <c r="A131" s="269">
        <v>126</v>
      </c>
      <c r="B131" s="261">
        <v>2040201</v>
      </c>
      <c r="C131" s="270" t="s">
        <v>105</v>
      </c>
      <c r="D131" s="271">
        <v>5941.6</v>
      </c>
    </row>
    <row r="132" spans="1:4" s="248" customFormat="1" ht="15" customHeight="1">
      <c r="A132" s="265">
        <v>127</v>
      </c>
      <c r="B132" s="262">
        <v>2040202</v>
      </c>
      <c r="C132" s="267" t="s">
        <v>106</v>
      </c>
      <c r="D132" s="271">
        <v>5690.1</v>
      </c>
    </row>
    <row r="133" spans="1:4" s="248" customFormat="1" ht="15" customHeight="1">
      <c r="A133" s="269">
        <v>128</v>
      </c>
      <c r="B133" s="261">
        <v>2040250</v>
      </c>
      <c r="C133" s="275" t="s">
        <v>111</v>
      </c>
      <c r="D133" s="271">
        <v>350.5</v>
      </c>
    </row>
    <row r="134" spans="1:4" s="248" customFormat="1" ht="15" customHeight="1">
      <c r="A134" s="280">
        <v>129</v>
      </c>
      <c r="B134" s="279">
        <v>2040220</v>
      </c>
      <c r="C134" s="267" t="s">
        <v>176</v>
      </c>
      <c r="D134" s="271">
        <v>2572.7</v>
      </c>
    </row>
    <row r="135" spans="1:4" s="248" customFormat="1" ht="15" customHeight="1">
      <c r="A135" s="269">
        <v>130</v>
      </c>
      <c r="B135" s="261">
        <v>2040299</v>
      </c>
      <c r="C135" s="270" t="s">
        <v>177</v>
      </c>
      <c r="D135" s="273">
        <v>0</v>
      </c>
    </row>
    <row r="136" spans="1:4" s="248" customFormat="1" ht="15" customHeight="1">
      <c r="A136" s="265">
        <v>131</v>
      </c>
      <c r="B136" s="262">
        <v>20404</v>
      </c>
      <c r="C136" s="267" t="s">
        <v>178</v>
      </c>
      <c r="D136" s="268">
        <v>0</v>
      </c>
    </row>
    <row r="137" spans="1:4" s="248" customFormat="1" ht="15" customHeight="1">
      <c r="A137" s="269">
        <v>132</v>
      </c>
      <c r="B137" s="261">
        <v>2040401</v>
      </c>
      <c r="C137" s="270" t="s">
        <v>105</v>
      </c>
      <c r="D137" s="268">
        <v>0</v>
      </c>
    </row>
    <row r="138" spans="1:4" s="248" customFormat="1" ht="15" customHeight="1">
      <c r="A138" s="265">
        <v>133</v>
      </c>
      <c r="B138" s="262">
        <v>2040402</v>
      </c>
      <c r="C138" s="267" t="s">
        <v>106</v>
      </c>
      <c r="D138" s="268">
        <v>0</v>
      </c>
    </row>
    <row r="139" spans="1:4" s="248" customFormat="1" ht="15" customHeight="1">
      <c r="A139" s="269">
        <v>134</v>
      </c>
      <c r="B139" s="261">
        <v>2040450</v>
      </c>
      <c r="C139" s="270" t="s">
        <v>111</v>
      </c>
      <c r="D139" s="268">
        <v>0</v>
      </c>
    </row>
    <row r="140" spans="1:4" s="248" customFormat="1" ht="15" customHeight="1">
      <c r="A140" s="265">
        <v>135</v>
      </c>
      <c r="B140" s="262">
        <v>20405</v>
      </c>
      <c r="C140" s="267" t="s">
        <v>179</v>
      </c>
      <c r="D140" s="268">
        <v>0</v>
      </c>
    </row>
    <row r="141" spans="1:4" s="248" customFormat="1" ht="15" customHeight="1">
      <c r="A141" s="269">
        <v>136</v>
      </c>
      <c r="B141" s="261">
        <v>2040501</v>
      </c>
      <c r="C141" s="270" t="s">
        <v>105</v>
      </c>
      <c r="D141" s="268">
        <v>0</v>
      </c>
    </row>
    <row r="142" spans="1:4" s="248" customFormat="1" ht="15" customHeight="1">
      <c r="A142" s="269">
        <v>137</v>
      </c>
      <c r="B142" s="261">
        <v>2040502</v>
      </c>
      <c r="C142" s="270" t="s">
        <v>106</v>
      </c>
      <c r="D142" s="268">
        <v>0</v>
      </c>
    </row>
    <row r="143" spans="1:4" s="248" customFormat="1" ht="15" customHeight="1">
      <c r="A143" s="265">
        <v>138</v>
      </c>
      <c r="B143" s="262">
        <v>2040550</v>
      </c>
      <c r="C143" s="267" t="s">
        <v>111</v>
      </c>
      <c r="D143" s="268">
        <v>0</v>
      </c>
    </row>
    <row r="144" spans="1:4" s="248" customFormat="1" ht="15" customHeight="1">
      <c r="A144" s="269">
        <v>139</v>
      </c>
      <c r="B144" s="261">
        <v>20406</v>
      </c>
      <c r="C144" s="270" t="s">
        <v>180</v>
      </c>
      <c r="D144" s="271">
        <v>1111.8</v>
      </c>
    </row>
    <row r="145" spans="1:4" s="248" customFormat="1" ht="15" customHeight="1">
      <c r="A145" s="269">
        <v>140</v>
      </c>
      <c r="B145" s="261">
        <v>2040601</v>
      </c>
      <c r="C145" s="270" t="s">
        <v>105</v>
      </c>
      <c r="D145" s="271">
        <v>1111.8</v>
      </c>
    </row>
    <row r="146" spans="1:4" s="248" customFormat="1" ht="15" customHeight="1">
      <c r="A146" s="269">
        <v>141</v>
      </c>
      <c r="B146" s="261">
        <v>2040602</v>
      </c>
      <c r="C146" s="270" t="s">
        <v>106</v>
      </c>
      <c r="D146" s="273">
        <v>0</v>
      </c>
    </row>
    <row r="147" spans="1:4" s="248" customFormat="1" ht="15" customHeight="1">
      <c r="A147" s="269">
        <v>142</v>
      </c>
      <c r="B147" s="261">
        <v>2040650</v>
      </c>
      <c r="C147" s="270" t="s">
        <v>111</v>
      </c>
      <c r="D147" s="273">
        <v>0</v>
      </c>
    </row>
    <row r="148" spans="1:4" s="248" customFormat="1" ht="15" customHeight="1">
      <c r="A148" s="265">
        <v>143</v>
      </c>
      <c r="B148" s="262">
        <v>205</v>
      </c>
      <c r="C148" s="267" t="s">
        <v>71</v>
      </c>
      <c r="D148" s="268">
        <v>75011</v>
      </c>
    </row>
    <row r="149" spans="1:4" s="248" customFormat="1" ht="15" customHeight="1">
      <c r="A149" s="265">
        <v>144</v>
      </c>
      <c r="B149" s="262">
        <v>20501</v>
      </c>
      <c r="C149" s="267" t="s">
        <v>181</v>
      </c>
      <c r="D149" s="271">
        <v>1073.3</v>
      </c>
    </row>
    <row r="150" spans="1:4" s="248" customFormat="1" ht="15" customHeight="1">
      <c r="A150" s="276">
        <v>145</v>
      </c>
      <c r="B150" s="277">
        <v>2050101</v>
      </c>
      <c r="C150" s="270" t="s">
        <v>105</v>
      </c>
      <c r="D150" s="272">
        <v>485.12</v>
      </c>
    </row>
    <row r="151" spans="1:4" s="248" customFormat="1" ht="15" customHeight="1">
      <c r="A151" s="276">
        <v>146</v>
      </c>
      <c r="B151" s="277">
        <v>2050102</v>
      </c>
      <c r="C151" s="270" t="s">
        <v>106</v>
      </c>
      <c r="D151" s="272">
        <v>0</v>
      </c>
    </row>
    <row r="152" spans="1:4" s="248" customFormat="1" ht="15" customHeight="1">
      <c r="A152" s="265">
        <v>147</v>
      </c>
      <c r="B152" s="262">
        <v>2050199</v>
      </c>
      <c r="C152" s="267" t="s">
        <v>182</v>
      </c>
      <c r="D152" s="272">
        <v>588.17</v>
      </c>
    </row>
    <row r="153" spans="1:4" s="248" customFormat="1" ht="15" customHeight="1">
      <c r="A153" s="276">
        <v>148</v>
      </c>
      <c r="B153" s="277">
        <v>20502</v>
      </c>
      <c r="C153" s="270" t="s">
        <v>183</v>
      </c>
      <c r="D153" s="271">
        <v>67264.5</v>
      </c>
    </row>
    <row r="154" spans="1:4" s="248" customFormat="1" ht="15" customHeight="1">
      <c r="A154" s="265">
        <v>149</v>
      </c>
      <c r="B154" s="262">
        <v>2050201</v>
      </c>
      <c r="C154" s="267" t="s">
        <v>184</v>
      </c>
      <c r="D154" s="272">
        <v>1062.54</v>
      </c>
    </row>
    <row r="155" spans="1:4" s="248" customFormat="1" ht="15" customHeight="1">
      <c r="A155" s="269">
        <v>150</v>
      </c>
      <c r="B155" s="261">
        <v>2050202</v>
      </c>
      <c r="C155" s="270" t="s">
        <v>185</v>
      </c>
      <c r="D155" s="272">
        <v>30333.6</v>
      </c>
    </row>
    <row r="156" spans="1:4" s="248" customFormat="1" ht="15" customHeight="1">
      <c r="A156" s="269">
        <v>151</v>
      </c>
      <c r="B156" s="261">
        <v>2050203</v>
      </c>
      <c r="C156" s="270" t="s">
        <v>186</v>
      </c>
      <c r="D156" s="272">
        <v>23754.72</v>
      </c>
    </row>
    <row r="157" spans="1:4" s="248" customFormat="1" ht="15" customHeight="1">
      <c r="A157" s="265">
        <v>152</v>
      </c>
      <c r="B157" s="262">
        <v>2050204</v>
      </c>
      <c r="C157" s="267" t="s">
        <v>187</v>
      </c>
      <c r="D157" s="272">
        <v>12112.31</v>
      </c>
    </row>
    <row r="158" spans="1:4" s="248" customFormat="1" ht="15" customHeight="1">
      <c r="A158" s="265">
        <v>153</v>
      </c>
      <c r="B158" s="262">
        <v>2050299</v>
      </c>
      <c r="C158" s="267" t="s">
        <v>188</v>
      </c>
      <c r="D158" s="272">
        <v>1.3</v>
      </c>
    </row>
    <row r="159" spans="1:4" s="248" customFormat="1" ht="15" customHeight="1">
      <c r="A159" s="269">
        <v>154</v>
      </c>
      <c r="B159" s="261">
        <v>20503</v>
      </c>
      <c r="C159" s="270" t="s">
        <v>189</v>
      </c>
      <c r="D159" s="271">
        <v>3982.8</v>
      </c>
    </row>
    <row r="160" spans="1:4" s="248" customFormat="1" ht="15" customHeight="1">
      <c r="A160" s="269">
        <v>155</v>
      </c>
      <c r="B160" s="261">
        <v>2050302</v>
      </c>
      <c r="C160" s="270" t="s">
        <v>190</v>
      </c>
      <c r="D160" s="268">
        <v>3913</v>
      </c>
    </row>
    <row r="161" spans="1:4" s="248" customFormat="1" ht="15" customHeight="1">
      <c r="A161" s="269">
        <v>156</v>
      </c>
      <c r="B161" s="261">
        <v>2050399</v>
      </c>
      <c r="C161" s="270" t="s">
        <v>191</v>
      </c>
      <c r="D161" s="268">
        <v>70</v>
      </c>
    </row>
    <row r="162" spans="1:4" s="248" customFormat="1" ht="15" customHeight="1">
      <c r="A162" s="269">
        <v>157</v>
      </c>
      <c r="B162" s="261">
        <v>20504</v>
      </c>
      <c r="C162" s="270" t="s">
        <v>192</v>
      </c>
      <c r="D162" s="271">
        <v>0</v>
      </c>
    </row>
    <row r="163" spans="1:4" s="248" customFormat="1" ht="15" customHeight="1">
      <c r="A163" s="269">
        <v>158</v>
      </c>
      <c r="B163" s="261">
        <v>2050499</v>
      </c>
      <c r="C163" s="270" t="s">
        <v>193</v>
      </c>
      <c r="D163" s="268">
        <v>0</v>
      </c>
    </row>
    <row r="164" spans="1:4" s="248" customFormat="1" ht="15" customHeight="1">
      <c r="A164" s="269">
        <v>159</v>
      </c>
      <c r="B164" s="261">
        <v>20505</v>
      </c>
      <c r="C164" s="270" t="s">
        <v>194</v>
      </c>
      <c r="D164" s="271">
        <v>352.4</v>
      </c>
    </row>
    <row r="165" spans="1:4" s="248" customFormat="1" ht="15" customHeight="1">
      <c r="A165" s="265">
        <v>160</v>
      </c>
      <c r="B165" s="262">
        <v>2050501</v>
      </c>
      <c r="C165" s="267" t="s">
        <v>195</v>
      </c>
      <c r="D165" s="271">
        <v>352.4</v>
      </c>
    </row>
    <row r="166" spans="1:4" s="248" customFormat="1" ht="15" customHeight="1">
      <c r="A166" s="269">
        <v>161</v>
      </c>
      <c r="B166" s="261">
        <v>20507</v>
      </c>
      <c r="C166" s="270" t="s">
        <v>196</v>
      </c>
      <c r="D166" s="271">
        <v>316.6</v>
      </c>
    </row>
    <row r="167" spans="1:4" s="248" customFormat="1" ht="15" customHeight="1">
      <c r="A167" s="265">
        <v>162</v>
      </c>
      <c r="B167" s="262">
        <v>2050701</v>
      </c>
      <c r="C167" s="267" t="s">
        <v>197</v>
      </c>
      <c r="D167" s="272">
        <v>316.57</v>
      </c>
    </row>
    <row r="168" spans="1:4" s="248" customFormat="1" ht="15" customHeight="1">
      <c r="A168" s="269">
        <v>163</v>
      </c>
      <c r="B168" s="261">
        <v>20508</v>
      </c>
      <c r="C168" s="270" t="s">
        <v>198</v>
      </c>
      <c r="D168" s="271">
        <v>644.9</v>
      </c>
    </row>
    <row r="169" spans="1:4" s="248" customFormat="1" ht="15" customHeight="1">
      <c r="A169" s="269">
        <v>164</v>
      </c>
      <c r="B169" s="261">
        <v>2050801</v>
      </c>
      <c r="C169" s="270" t="s">
        <v>199</v>
      </c>
      <c r="D169" s="272">
        <v>502.55</v>
      </c>
    </row>
    <row r="170" spans="1:4" s="248" customFormat="1" ht="15" customHeight="1">
      <c r="A170" s="269">
        <v>165</v>
      </c>
      <c r="B170" s="261">
        <v>2050802</v>
      </c>
      <c r="C170" s="270" t="s">
        <v>200</v>
      </c>
      <c r="D170" s="271">
        <v>142.3</v>
      </c>
    </row>
    <row r="171" spans="1:4" s="248" customFormat="1" ht="15" customHeight="1">
      <c r="A171" s="265">
        <v>166</v>
      </c>
      <c r="B171" s="262">
        <v>2050803</v>
      </c>
      <c r="C171" s="267" t="s">
        <v>201</v>
      </c>
      <c r="D171" s="273">
        <v>0</v>
      </c>
    </row>
    <row r="172" spans="1:4" s="248" customFormat="1" ht="15" customHeight="1">
      <c r="A172" s="269">
        <v>167</v>
      </c>
      <c r="B172" s="261">
        <v>2050899</v>
      </c>
      <c r="C172" s="270" t="s">
        <v>202</v>
      </c>
      <c r="D172" s="268">
        <v>0</v>
      </c>
    </row>
    <row r="173" spans="1:4" s="248" customFormat="1" ht="15" customHeight="1">
      <c r="A173" s="269">
        <v>168</v>
      </c>
      <c r="B173" s="261">
        <v>20509</v>
      </c>
      <c r="C173" s="270" t="s">
        <v>203</v>
      </c>
      <c r="D173" s="271">
        <v>1375.9</v>
      </c>
    </row>
    <row r="174" spans="1:4" s="248" customFormat="1" ht="15" customHeight="1">
      <c r="A174" s="265">
        <v>169</v>
      </c>
      <c r="B174" s="262">
        <v>2050999</v>
      </c>
      <c r="C174" s="267" t="s">
        <v>204</v>
      </c>
      <c r="D174" s="268">
        <v>1376</v>
      </c>
    </row>
    <row r="175" spans="1:4" s="248" customFormat="1" ht="15" customHeight="1">
      <c r="A175" s="269">
        <v>170</v>
      </c>
      <c r="B175" s="261">
        <v>206</v>
      </c>
      <c r="C175" s="270" t="s">
        <v>72</v>
      </c>
      <c r="D175" s="271">
        <v>677</v>
      </c>
    </row>
    <row r="176" spans="1:4" s="248" customFormat="1" ht="15" customHeight="1">
      <c r="A176" s="265">
        <v>171</v>
      </c>
      <c r="B176" s="262">
        <v>20601</v>
      </c>
      <c r="C176" s="267" t="s">
        <v>205</v>
      </c>
      <c r="D176" s="271">
        <v>586.2</v>
      </c>
    </row>
    <row r="177" spans="1:4" s="248" customFormat="1" ht="15" customHeight="1">
      <c r="A177" s="265">
        <v>172</v>
      </c>
      <c r="B177" s="262">
        <v>2060101</v>
      </c>
      <c r="C177" s="267" t="s">
        <v>105</v>
      </c>
      <c r="D177" s="273">
        <v>19</v>
      </c>
    </row>
    <row r="178" spans="1:4" s="248" customFormat="1" ht="15" customHeight="1">
      <c r="A178" s="269">
        <v>173</v>
      </c>
      <c r="B178" s="261">
        <v>2060102</v>
      </c>
      <c r="C178" s="270" t="s">
        <v>106</v>
      </c>
      <c r="D178" s="271">
        <v>10.2</v>
      </c>
    </row>
    <row r="179" spans="1:4" s="248" customFormat="1" ht="15" customHeight="1">
      <c r="A179" s="269">
        <v>174</v>
      </c>
      <c r="B179" s="261">
        <v>2060199</v>
      </c>
      <c r="C179" s="270" t="s">
        <v>206</v>
      </c>
      <c r="D179" s="268">
        <v>557</v>
      </c>
    </row>
    <row r="180" spans="1:4" s="248" customFormat="1" ht="15" customHeight="1">
      <c r="A180" s="269">
        <v>175</v>
      </c>
      <c r="B180" s="261">
        <v>20604</v>
      </c>
      <c r="C180" s="270" t="s">
        <v>207</v>
      </c>
      <c r="D180" s="271">
        <v>0</v>
      </c>
    </row>
    <row r="181" spans="1:4" s="248" customFormat="1" ht="15" customHeight="1">
      <c r="A181" s="269">
        <v>176</v>
      </c>
      <c r="B181" s="261">
        <v>2060404</v>
      </c>
      <c r="C181" s="270" t="s">
        <v>208</v>
      </c>
      <c r="D181" s="268">
        <v>0</v>
      </c>
    </row>
    <row r="182" spans="1:4" s="248" customFormat="1" ht="15" customHeight="1">
      <c r="A182" s="269">
        <v>177</v>
      </c>
      <c r="B182" s="261">
        <v>20605</v>
      </c>
      <c r="C182" s="270" t="s">
        <v>209</v>
      </c>
      <c r="D182" s="271">
        <v>0</v>
      </c>
    </row>
    <row r="183" spans="1:4" s="248" customFormat="1" ht="15" customHeight="1">
      <c r="A183" s="265">
        <v>178</v>
      </c>
      <c r="B183" s="262">
        <v>2060502</v>
      </c>
      <c r="C183" s="267" t="s">
        <v>210</v>
      </c>
      <c r="D183" s="268">
        <v>0</v>
      </c>
    </row>
    <row r="184" spans="1:4" s="248" customFormat="1" ht="15" customHeight="1">
      <c r="A184" s="269">
        <v>179</v>
      </c>
      <c r="B184" s="261">
        <v>2060599</v>
      </c>
      <c r="C184" s="270" t="s">
        <v>211</v>
      </c>
      <c r="D184" s="268">
        <v>0</v>
      </c>
    </row>
    <row r="185" spans="1:4" s="248" customFormat="1" ht="15" customHeight="1">
      <c r="A185" s="269">
        <v>180</v>
      </c>
      <c r="B185" s="261">
        <v>20607</v>
      </c>
      <c r="C185" s="270" t="s">
        <v>212</v>
      </c>
      <c r="D185" s="271">
        <v>90.8</v>
      </c>
    </row>
    <row r="186" spans="1:4" s="248" customFormat="1" ht="15" customHeight="1">
      <c r="A186" s="269">
        <v>181</v>
      </c>
      <c r="B186" s="261">
        <v>2060701</v>
      </c>
      <c r="C186" s="270" t="s">
        <v>213</v>
      </c>
      <c r="D186" s="271">
        <v>71.1</v>
      </c>
    </row>
    <row r="187" spans="1:4" s="248" customFormat="1" ht="15" customHeight="1">
      <c r="A187" s="269">
        <v>182</v>
      </c>
      <c r="B187" s="261">
        <v>2060702</v>
      </c>
      <c r="C187" s="270" t="s">
        <v>214</v>
      </c>
      <c r="D187" s="271">
        <v>19.7</v>
      </c>
    </row>
    <row r="188" spans="1:4" s="248" customFormat="1" ht="15" customHeight="1">
      <c r="A188" s="265">
        <v>183</v>
      </c>
      <c r="B188" s="262">
        <v>2060799</v>
      </c>
      <c r="C188" s="267" t="s">
        <v>215</v>
      </c>
      <c r="D188" s="271">
        <v>0</v>
      </c>
    </row>
    <row r="189" spans="1:4" s="248" customFormat="1" ht="15" customHeight="1">
      <c r="A189" s="269">
        <v>184</v>
      </c>
      <c r="B189" s="261">
        <v>207</v>
      </c>
      <c r="C189" s="270" t="s">
        <v>73</v>
      </c>
      <c r="D189" s="268">
        <v>2571</v>
      </c>
    </row>
    <row r="190" spans="1:4" s="248" customFormat="1" ht="15" customHeight="1">
      <c r="A190" s="269">
        <v>185</v>
      </c>
      <c r="B190" s="261">
        <v>20701</v>
      </c>
      <c r="C190" s="270" t="s">
        <v>216</v>
      </c>
      <c r="D190" s="271">
        <v>1314.1</v>
      </c>
    </row>
    <row r="191" spans="1:4" s="248" customFormat="1" ht="15" customHeight="1">
      <c r="A191" s="265">
        <v>186</v>
      </c>
      <c r="B191" s="262">
        <v>2070101</v>
      </c>
      <c r="C191" s="267" t="s">
        <v>105</v>
      </c>
      <c r="D191" s="272">
        <v>452.76</v>
      </c>
    </row>
    <row r="192" spans="1:4" s="248" customFormat="1" ht="15" customHeight="1">
      <c r="A192" s="269">
        <v>187</v>
      </c>
      <c r="B192" s="261">
        <v>2070102</v>
      </c>
      <c r="C192" s="270" t="s">
        <v>106</v>
      </c>
      <c r="D192" s="271">
        <v>23</v>
      </c>
    </row>
    <row r="193" spans="1:4" s="248" customFormat="1" ht="15" customHeight="1">
      <c r="A193" s="269">
        <v>188</v>
      </c>
      <c r="B193" s="261">
        <v>2070103</v>
      </c>
      <c r="C193" s="270" t="s">
        <v>155</v>
      </c>
      <c r="D193" s="271">
        <v>75.2</v>
      </c>
    </row>
    <row r="194" spans="1:4" s="248" customFormat="1" ht="15" customHeight="1">
      <c r="A194" s="269">
        <v>189</v>
      </c>
      <c r="B194" s="261">
        <v>2070104</v>
      </c>
      <c r="C194" s="270" t="s">
        <v>217</v>
      </c>
      <c r="D194" s="271">
        <v>11</v>
      </c>
    </row>
    <row r="195" spans="1:4" s="248" customFormat="1" ht="15" customHeight="1">
      <c r="A195" s="269">
        <v>190</v>
      </c>
      <c r="B195" s="261">
        <v>2070108</v>
      </c>
      <c r="C195" s="270" t="s">
        <v>218</v>
      </c>
      <c r="D195" s="272">
        <v>0</v>
      </c>
    </row>
    <row r="196" spans="1:4" s="248" customFormat="1" ht="15" customHeight="1">
      <c r="A196" s="269">
        <v>191</v>
      </c>
      <c r="B196" s="261">
        <v>2070110</v>
      </c>
      <c r="C196" s="270" t="s">
        <v>219</v>
      </c>
      <c r="D196" s="272">
        <v>0</v>
      </c>
    </row>
    <row r="197" spans="1:4" s="248" customFormat="1" ht="15" customHeight="1">
      <c r="A197" s="269">
        <v>192</v>
      </c>
      <c r="B197" s="261">
        <v>2070111</v>
      </c>
      <c r="C197" s="270" t="s">
        <v>220</v>
      </c>
      <c r="D197" s="272">
        <v>0</v>
      </c>
    </row>
    <row r="198" spans="1:4" s="248" customFormat="1" ht="15" customHeight="1">
      <c r="A198" s="269">
        <v>193</v>
      </c>
      <c r="B198" s="261">
        <v>2070114</v>
      </c>
      <c r="C198" s="270" t="s">
        <v>221</v>
      </c>
      <c r="D198" s="272">
        <v>439.78</v>
      </c>
    </row>
    <row r="199" spans="1:4" s="248" customFormat="1" ht="15" customHeight="1">
      <c r="A199" s="276">
        <v>194</v>
      </c>
      <c r="B199" s="277">
        <v>2070199</v>
      </c>
      <c r="C199" s="270" t="s">
        <v>222</v>
      </c>
      <c r="D199" s="272">
        <v>312.34</v>
      </c>
    </row>
    <row r="200" spans="1:4" s="248" customFormat="1" ht="15" customHeight="1">
      <c r="A200" s="265">
        <v>195</v>
      </c>
      <c r="B200" s="262">
        <v>20702</v>
      </c>
      <c r="C200" s="267" t="s">
        <v>223</v>
      </c>
      <c r="D200" s="271">
        <v>8</v>
      </c>
    </row>
    <row r="201" spans="1:4" s="248" customFormat="1" ht="15" customHeight="1">
      <c r="A201" s="269">
        <v>196</v>
      </c>
      <c r="B201" s="277">
        <v>2070204</v>
      </c>
      <c r="C201" s="270" t="s">
        <v>224</v>
      </c>
      <c r="D201" s="268">
        <v>0</v>
      </c>
    </row>
    <row r="202" spans="1:4" s="248" customFormat="1" ht="15" customHeight="1">
      <c r="A202" s="269">
        <v>197</v>
      </c>
      <c r="B202" s="261">
        <v>2070205</v>
      </c>
      <c r="C202" s="270" t="s">
        <v>225</v>
      </c>
      <c r="D202" s="268">
        <v>8</v>
      </c>
    </row>
    <row r="203" spans="1:4" s="248" customFormat="1" ht="15" customHeight="1">
      <c r="A203" s="269">
        <v>198</v>
      </c>
      <c r="B203" s="261">
        <v>2070299</v>
      </c>
      <c r="C203" s="270" t="s">
        <v>226</v>
      </c>
      <c r="D203" s="268">
        <v>0</v>
      </c>
    </row>
    <row r="204" spans="1:4" s="248" customFormat="1" ht="15" customHeight="1">
      <c r="A204" s="269">
        <v>199</v>
      </c>
      <c r="B204" s="261">
        <v>20703</v>
      </c>
      <c r="C204" s="270" t="s">
        <v>227</v>
      </c>
      <c r="D204" s="271">
        <v>0</v>
      </c>
    </row>
    <row r="205" spans="1:4" s="248" customFormat="1" ht="15" customHeight="1">
      <c r="A205" s="269">
        <v>200</v>
      </c>
      <c r="B205" s="261">
        <v>2070305</v>
      </c>
      <c r="C205" s="270" t="s">
        <v>228</v>
      </c>
      <c r="D205" s="268">
        <v>0</v>
      </c>
    </row>
    <row r="206" spans="1:4" s="248" customFormat="1" ht="15" customHeight="1">
      <c r="A206" s="265">
        <v>201</v>
      </c>
      <c r="B206" s="262">
        <v>20706</v>
      </c>
      <c r="C206" s="267" t="s">
        <v>229</v>
      </c>
      <c r="D206" s="271">
        <v>51.4</v>
      </c>
    </row>
    <row r="207" spans="1:4" s="248" customFormat="1" ht="15" customHeight="1">
      <c r="A207" s="269">
        <v>202</v>
      </c>
      <c r="B207" s="261">
        <v>2070602</v>
      </c>
      <c r="C207" s="270" t="s">
        <v>106</v>
      </c>
      <c r="D207" s="271">
        <v>51.4</v>
      </c>
    </row>
    <row r="208" spans="1:4" s="248" customFormat="1" ht="15" customHeight="1">
      <c r="A208" s="269">
        <v>203</v>
      </c>
      <c r="B208" s="261">
        <v>2070604</v>
      </c>
      <c r="C208" s="270" t="s">
        <v>230</v>
      </c>
      <c r="D208" s="268">
        <v>0</v>
      </c>
    </row>
    <row r="209" spans="1:4" s="248" customFormat="1" ht="15" customHeight="1">
      <c r="A209" s="269">
        <v>204</v>
      </c>
      <c r="B209" s="261">
        <v>2070605</v>
      </c>
      <c r="C209" s="270" t="s">
        <v>231</v>
      </c>
      <c r="D209" s="268">
        <v>0</v>
      </c>
    </row>
    <row r="210" spans="1:4" s="248" customFormat="1" ht="15" customHeight="1">
      <c r="A210" s="269">
        <v>205</v>
      </c>
      <c r="B210" s="261">
        <v>2070607</v>
      </c>
      <c r="C210" s="270" t="s">
        <v>232</v>
      </c>
      <c r="D210" s="268">
        <v>0</v>
      </c>
    </row>
    <row r="211" spans="1:256" s="248" customFormat="1" ht="14.25">
      <c r="A211" s="265">
        <v>206</v>
      </c>
      <c r="B211" s="262">
        <v>20708</v>
      </c>
      <c r="C211" s="267" t="s">
        <v>233</v>
      </c>
      <c r="D211" s="271">
        <v>1162.9</v>
      </c>
      <c r="HU211" s="54"/>
      <c r="HV211" s="54"/>
      <c r="HW211" s="54"/>
      <c r="HX211" s="54"/>
      <c r="HY211" s="54"/>
      <c r="HZ211" s="54"/>
      <c r="IA211" s="54"/>
      <c r="IB211" s="54"/>
      <c r="IC211" s="54"/>
      <c r="ID211" s="54"/>
      <c r="IE211" s="54"/>
      <c r="IF211" s="54"/>
      <c r="IG211" s="54"/>
      <c r="IH211" s="54"/>
      <c r="II211" s="54"/>
      <c r="IJ211" s="54"/>
      <c r="IK211" s="54"/>
      <c r="IL211" s="54"/>
      <c r="IM211" s="54"/>
      <c r="IN211" s="54"/>
      <c r="IO211" s="54"/>
      <c r="IP211" s="54"/>
      <c r="IQ211" s="54"/>
      <c r="IR211" s="54"/>
      <c r="IS211" s="54"/>
      <c r="IT211" s="54"/>
      <c r="IU211" s="54"/>
      <c r="IV211" s="54"/>
    </row>
    <row r="212" spans="1:256" s="248" customFormat="1" ht="14.25">
      <c r="A212" s="281">
        <v>207</v>
      </c>
      <c r="B212" s="282">
        <v>2070801</v>
      </c>
      <c r="C212" s="270" t="s">
        <v>105</v>
      </c>
      <c r="D212" s="272">
        <v>118.7</v>
      </c>
      <c r="HU212" s="54"/>
      <c r="HV212" s="54"/>
      <c r="HW212" s="54"/>
      <c r="HX212" s="54"/>
      <c r="HY212" s="54"/>
      <c r="HZ212" s="54"/>
      <c r="IA212" s="54"/>
      <c r="IB212" s="54"/>
      <c r="IC212" s="54"/>
      <c r="ID212" s="54"/>
      <c r="IE212" s="54"/>
      <c r="IF212" s="54"/>
      <c r="IG212" s="54"/>
      <c r="IH212" s="54"/>
      <c r="II212" s="54"/>
      <c r="IJ212" s="54"/>
      <c r="IK212" s="54"/>
      <c r="IL212" s="54"/>
      <c r="IM212" s="54"/>
      <c r="IN212" s="54"/>
      <c r="IO212" s="54"/>
      <c r="IP212" s="54"/>
      <c r="IQ212" s="54"/>
      <c r="IR212" s="54"/>
      <c r="IS212" s="54"/>
      <c r="IT212" s="54"/>
      <c r="IU212" s="54"/>
      <c r="IV212" s="54"/>
    </row>
    <row r="213" spans="1:256" s="248" customFormat="1" ht="14.25">
      <c r="A213" s="281">
        <v>208</v>
      </c>
      <c r="B213" s="282">
        <v>2070808</v>
      </c>
      <c r="C213" s="270" t="s">
        <v>234</v>
      </c>
      <c r="D213" s="271">
        <v>1044.2</v>
      </c>
      <c r="HU213" s="54"/>
      <c r="HV213" s="54"/>
      <c r="HW213" s="54"/>
      <c r="HX213" s="54"/>
      <c r="HY213" s="54"/>
      <c r="HZ213" s="54"/>
      <c r="IA213" s="54"/>
      <c r="IB213" s="54"/>
      <c r="IC213" s="54"/>
      <c r="ID213" s="54"/>
      <c r="IE213" s="54"/>
      <c r="IF213" s="54"/>
      <c r="IG213" s="54"/>
      <c r="IH213" s="54"/>
      <c r="II213" s="54"/>
      <c r="IJ213" s="54"/>
      <c r="IK213" s="54"/>
      <c r="IL213" s="54"/>
      <c r="IM213" s="54"/>
      <c r="IN213" s="54"/>
      <c r="IO213" s="54"/>
      <c r="IP213" s="54"/>
      <c r="IQ213" s="54"/>
      <c r="IR213" s="54"/>
      <c r="IS213" s="54"/>
      <c r="IT213" s="54"/>
      <c r="IU213" s="54"/>
      <c r="IV213" s="54"/>
    </row>
    <row r="214" spans="1:256" s="248" customFormat="1" ht="14.25">
      <c r="A214" s="281">
        <v>209</v>
      </c>
      <c r="B214" s="282">
        <v>20799</v>
      </c>
      <c r="C214" s="270" t="s">
        <v>235</v>
      </c>
      <c r="D214" s="271">
        <v>35</v>
      </c>
      <c r="HU214" s="54"/>
      <c r="HV214" s="54"/>
      <c r="HW214" s="54"/>
      <c r="HX214" s="54"/>
      <c r="HY214" s="54"/>
      <c r="HZ214" s="54"/>
      <c r="IA214" s="54"/>
      <c r="IB214" s="54"/>
      <c r="IC214" s="54"/>
      <c r="ID214" s="54"/>
      <c r="IE214" s="54"/>
      <c r="IF214" s="54"/>
      <c r="IG214" s="54"/>
      <c r="IH214" s="54"/>
      <c r="II214" s="54"/>
      <c r="IJ214" s="54"/>
      <c r="IK214" s="54"/>
      <c r="IL214" s="54"/>
      <c r="IM214" s="54"/>
      <c r="IN214" s="54"/>
      <c r="IO214" s="54"/>
      <c r="IP214" s="54"/>
      <c r="IQ214" s="54"/>
      <c r="IR214" s="54"/>
      <c r="IS214" s="54"/>
      <c r="IT214" s="54"/>
      <c r="IU214" s="54"/>
      <c r="IV214" s="54"/>
    </row>
    <row r="215" spans="1:256" s="248" customFormat="1" ht="14.25">
      <c r="A215" s="283">
        <v>210</v>
      </c>
      <c r="B215" s="284">
        <v>2079903</v>
      </c>
      <c r="C215" s="267" t="s">
        <v>236</v>
      </c>
      <c r="D215" s="268">
        <v>0</v>
      </c>
      <c r="HU215" s="54"/>
      <c r="HV215" s="54"/>
      <c r="HW215" s="54"/>
      <c r="HX215" s="54"/>
      <c r="HY215" s="54"/>
      <c r="HZ215" s="54"/>
      <c r="IA215" s="54"/>
      <c r="IB215" s="54"/>
      <c r="IC215" s="54"/>
      <c r="ID215" s="54"/>
      <c r="IE215" s="54"/>
      <c r="IF215" s="54"/>
      <c r="IG215" s="54"/>
      <c r="IH215" s="54"/>
      <c r="II215" s="54"/>
      <c r="IJ215" s="54"/>
      <c r="IK215" s="54"/>
      <c r="IL215" s="54"/>
      <c r="IM215" s="54"/>
      <c r="IN215" s="54"/>
      <c r="IO215" s="54"/>
      <c r="IP215" s="54"/>
      <c r="IQ215" s="54"/>
      <c r="IR215" s="54"/>
      <c r="IS215" s="54"/>
      <c r="IT215" s="54"/>
      <c r="IU215" s="54"/>
      <c r="IV215" s="54"/>
    </row>
    <row r="216" spans="1:256" s="248" customFormat="1" ht="14.25">
      <c r="A216" s="281">
        <v>211</v>
      </c>
      <c r="B216" s="282">
        <v>2079999</v>
      </c>
      <c r="C216" s="270" t="s">
        <v>235</v>
      </c>
      <c r="D216" s="271">
        <v>35</v>
      </c>
      <c r="HU216" s="54"/>
      <c r="HV216" s="54"/>
      <c r="HW216" s="54"/>
      <c r="HX216" s="54"/>
      <c r="HY216" s="54"/>
      <c r="HZ216" s="54"/>
      <c r="IA216" s="54"/>
      <c r="IB216" s="54"/>
      <c r="IC216" s="54"/>
      <c r="ID216" s="54"/>
      <c r="IE216" s="54"/>
      <c r="IF216" s="54"/>
      <c r="IG216" s="54"/>
      <c r="IH216" s="54"/>
      <c r="II216" s="54"/>
      <c r="IJ216" s="54"/>
      <c r="IK216" s="54"/>
      <c r="IL216" s="54"/>
      <c r="IM216" s="54"/>
      <c r="IN216" s="54"/>
      <c r="IO216" s="54"/>
      <c r="IP216" s="54"/>
      <c r="IQ216" s="54"/>
      <c r="IR216" s="54"/>
      <c r="IS216" s="54"/>
      <c r="IT216" s="54"/>
      <c r="IU216" s="54"/>
      <c r="IV216" s="54"/>
    </row>
    <row r="217" spans="1:256" s="248" customFormat="1" ht="14.25">
      <c r="A217" s="283">
        <v>212</v>
      </c>
      <c r="B217" s="284">
        <v>208</v>
      </c>
      <c r="C217" s="267" t="s">
        <v>74</v>
      </c>
      <c r="D217" s="268">
        <v>84312</v>
      </c>
      <c r="HU217" s="54"/>
      <c r="HV217" s="54"/>
      <c r="HW217" s="54"/>
      <c r="HX217" s="54"/>
      <c r="HY217" s="54"/>
      <c r="HZ217" s="54"/>
      <c r="IA217" s="54"/>
      <c r="IB217" s="54"/>
      <c r="IC217" s="54"/>
      <c r="ID217" s="54"/>
      <c r="IE217" s="54"/>
      <c r="IF217" s="54"/>
      <c r="IG217" s="54"/>
      <c r="IH217" s="54"/>
      <c r="II217" s="54"/>
      <c r="IJ217" s="54"/>
      <c r="IK217" s="54"/>
      <c r="IL217" s="54"/>
      <c r="IM217" s="54"/>
      <c r="IN217" s="54"/>
      <c r="IO217" s="54"/>
      <c r="IP217" s="54"/>
      <c r="IQ217" s="54"/>
      <c r="IR217" s="54"/>
      <c r="IS217" s="54"/>
      <c r="IT217" s="54"/>
      <c r="IU217" s="54"/>
      <c r="IV217" s="54"/>
    </row>
    <row r="218" spans="1:256" s="248" customFormat="1" ht="14.25">
      <c r="A218" s="281">
        <v>213</v>
      </c>
      <c r="B218" s="282">
        <v>20801</v>
      </c>
      <c r="C218" s="270" t="s">
        <v>237</v>
      </c>
      <c r="D218" s="271">
        <v>12299.4</v>
      </c>
      <c r="HU218" s="54"/>
      <c r="HV218" s="54"/>
      <c r="HW218" s="54"/>
      <c r="HX218" s="54"/>
      <c r="HY218" s="54"/>
      <c r="HZ218" s="54"/>
      <c r="IA218" s="54"/>
      <c r="IB218" s="54"/>
      <c r="IC218" s="54"/>
      <c r="ID218" s="54"/>
      <c r="IE218" s="54"/>
      <c r="IF218" s="54"/>
      <c r="IG218" s="54"/>
      <c r="IH218" s="54"/>
      <c r="II218" s="54"/>
      <c r="IJ218" s="54"/>
      <c r="IK218" s="54"/>
      <c r="IL218" s="54"/>
      <c r="IM218" s="54"/>
      <c r="IN218" s="54"/>
      <c r="IO218" s="54"/>
      <c r="IP218" s="54"/>
      <c r="IQ218" s="54"/>
      <c r="IR218" s="54"/>
      <c r="IS218" s="54"/>
      <c r="IT218" s="54"/>
      <c r="IU218" s="54"/>
      <c r="IV218" s="54"/>
    </row>
    <row r="219" spans="1:256" s="248" customFormat="1" ht="14.25">
      <c r="A219" s="281">
        <v>214</v>
      </c>
      <c r="B219" s="282">
        <v>2080101</v>
      </c>
      <c r="C219" s="270" t="s">
        <v>105</v>
      </c>
      <c r="D219" s="271">
        <v>491.8</v>
      </c>
      <c r="HU219" s="54"/>
      <c r="HV219" s="54"/>
      <c r="HW219" s="54"/>
      <c r="HX219" s="54"/>
      <c r="HY219" s="54"/>
      <c r="HZ219" s="54"/>
      <c r="IA219" s="54"/>
      <c r="IB219" s="54"/>
      <c r="IC219" s="54"/>
      <c r="ID219" s="54"/>
      <c r="IE219" s="54"/>
      <c r="IF219" s="54"/>
      <c r="IG219" s="54"/>
      <c r="IH219" s="54"/>
      <c r="II219" s="54"/>
      <c r="IJ219" s="54"/>
      <c r="IK219" s="54"/>
      <c r="IL219" s="54"/>
      <c r="IM219" s="54"/>
      <c r="IN219" s="54"/>
      <c r="IO219" s="54"/>
      <c r="IP219" s="54"/>
      <c r="IQ219" s="54"/>
      <c r="IR219" s="54"/>
      <c r="IS219" s="54"/>
      <c r="IT219" s="54"/>
      <c r="IU219" s="54"/>
      <c r="IV219" s="54"/>
    </row>
    <row r="220" spans="1:256" s="248" customFormat="1" ht="14.25">
      <c r="A220" s="283">
        <v>215</v>
      </c>
      <c r="B220" s="284">
        <v>2080102</v>
      </c>
      <c r="C220" s="285" t="s">
        <v>106</v>
      </c>
      <c r="D220" s="271">
        <v>0</v>
      </c>
      <c r="HU220" s="54"/>
      <c r="HV220" s="54"/>
      <c r="HW220" s="54"/>
      <c r="HX220" s="54"/>
      <c r="HY220" s="54"/>
      <c r="HZ220" s="54"/>
      <c r="IA220" s="54"/>
      <c r="IB220" s="54"/>
      <c r="IC220" s="54"/>
      <c r="ID220" s="54"/>
      <c r="IE220" s="54"/>
      <c r="IF220" s="54"/>
      <c r="IG220" s="54"/>
      <c r="IH220" s="54"/>
      <c r="II220" s="54"/>
      <c r="IJ220" s="54"/>
      <c r="IK220" s="54"/>
      <c r="IL220" s="54"/>
      <c r="IM220" s="54"/>
      <c r="IN220" s="54"/>
      <c r="IO220" s="54"/>
      <c r="IP220" s="54"/>
      <c r="IQ220" s="54"/>
      <c r="IR220" s="54"/>
      <c r="IS220" s="54"/>
      <c r="IT220" s="54"/>
      <c r="IU220" s="54"/>
      <c r="IV220" s="54"/>
    </row>
    <row r="221" spans="1:256" s="248" customFormat="1" ht="14.25">
      <c r="A221" s="281">
        <v>216</v>
      </c>
      <c r="B221" s="282">
        <v>2080109</v>
      </c>
      <c r="C221" s="270" t="s">
        <v>238</v>
      </c>
      <c r="D221" s="272">
        <v>10606.22</v>
      </c>
      <c r="HU221" s="54"/>
      <c r="HV221" s="54"/>
      <c r="HW221" s="54"/>
      <c r="HX221" s="54"/>
      <c r="HY221" s="54"/>
      <c r="HZ221" s="54"/>
      <c r="IA221" s="54"/>
      <c r="IB221" s="54"/>
      <c r="IC221" s="54"/>
      <c r="ID221" s="54"/>
      <c r="IE221" s="54"/>
      <c r="IF221" s="54"/>
      <c r="IG221" s="54"/>
      <c r="IH221" s="54"/>
      <c r="II221" s="54"/>
      <c r="IJ221" s="54"/>
      <c r="IK221" s="54"/>
      <c r="IL221" s="54"/>
      <c r="IM221" s="54"/>
      <c r="IN221" s="54"/>
      <c r="IO221" s="54"/>
      <c r="IP221" s="54"/>
      <c r="IQ221" s="54"/>
      <c r="IR221" s="54"/>
      <c r="IS221" s="54"/>
      <c r="IT221" s="54"/>
      <c r="IU221" s="54"/>
      <c r="IV221" s="54"/>
    </row>
    <row r="222" spans="1:256" s="248" customFormat="1" ht="14.25">
      <c r="A222" s="281">
        <v>217</v>
      </c>
      <c r="B222" s="282">
        <v>2080111</v>
      </c>
      <c r="C222" s="270" t="s">
        <v>239</v>
      </c>
      <c r="D222" s="271">
        <v>13.1</v>
      </c>
      <c r="HU222" s="54"/>
      <c r="HV222" s="54"/>
      <c r="HW222" s="54"/>
      <c r="HX222" s="54"/>
      <c r="HY222" s="54"/>
      <c r="HZ222" s="54"/>
      <c r="IA222" s="54"/>
      <c r="IB222" s="54"/>
      <c r="IC222" s="54"/>
      <c r="ID222" s="54"/>
      <c r="IE222" s="54"/>
      <c r="IF222" s="54"/>
      <c r="IG222" s="54"/>
      <c r="IH222" s="54"/>
      <c r="II222" s="54"/>
      <c r="IJ222" s="54"/>
      <c r="IK222" s="54"/>
      <c r="IL222" s="54"/>
      <c r="IM222" s="54"/>
      <c r="IN222" s="54"/>
      <c r="IO222" s="54"/>
      <c r="IP222" s="54"/>
      <c r="IQ222" s="54"/>
      <c r="IR222" s="54"/>
      <c r="IS222" s="54"/>
      <c r="IT222" s="54"/>
      <c r="IU222" s="54"/>
      <c r="IV222" s="54"/>
    </row>
    <row r="223" spans="1:256" s="248" customFormat="1" ht="14.25">
      <c r="A223" s="283">
        <v>218</v>
      </c>
      <c r="B223" s="284">
        <v>2080150</v>
      </c>
      <c r="C223" s="267" t="s">
        <v>111</v>
      </c>
      <c r="D223" s="271">
        <v>244.4</v>
      </c>
      <c r="HU223" s="54"/>
      <c r="HV223" s="54"/>
      <c r="HW223" s="54"/>
      <c r="HX223" s="54"/>
      <c r="HY223" s="54"/>
      <c r="HZ223" s="54"/>
      <c r="IA223" s="54"/>
      <c r="IB223" s="54"/>
      <c r="IC223" s="54"/>
      <c r="ID223" s="54"/>
      <c r="IE223" s="54"/>
      <c r="IF223" s="54"/>
      <c r="IG223" s="54"/>
      <c r="IH223" s="54"/>
      <c r="II223" s="54"/>
      <c r="IJ223" s="54"/>
      <c r="IK223" s="54"/>
      <c r="IL223" s="54"/>
      <c r="IM223" s="54"/>
      <c r="IN223" s="54"/>
      <c r="IO223" s="54"/>
      <c r="IP223" s="54"/>
      <c r="IQ223" s="54"/>
      <c r="IR223" s="54"/>
      <c r="IS223" s="54"/>
      <c r="IT223" s="54"/>
      <c r="IU223" s="54"/>
      <c r="IV223" s="54"/>
    </row>
    <row r="224" spans="1:256" s="248" customFormat="1" ht="14.25">
      <c r="A224" s="281">
        <v>219</v>
      </c>
      <c r="B224" s="282">
        <v>2080199</v>
      </c>
      <c r="C224" s="270" t="s">
        <v>240</v>
      </c>
      <c r="D224" s="271">
        <v>943.9</v>
      </c>
      <c r="HU224" s="54"/>
      <c r="HV224" s="54"/>
      <c r="HW224" s="54"/>
      <c r="HX224" s="54"/>
      <c r="HY224" s="54"/>
      <c r="HZ224" s="54"/>
      <c r="IA224" s="54"/>
      <c r="IB224" s="54"/>
      <c r="IC224" s="54"/>
      <c r="ID224" s="54"/>
      <c r="IE224" s="54"/>
      <c r="IF224" s="54"/>
      <c r="IG224" s="54"/>
      <c r="IH224" s="54"/>
      <c r="II224" s="54"/>
      <c r="IJ224" s="54"/>
      <c r="IK224" s="54"/>
      <c r="IL224" s="54"/>
      <c r="IM224" s="54"/>
      <c r="IN224" s="54"/>
      <c r="IO224" s="54"/>
      <c r="IP224" s="54"/>
      <c r="IQ224" s="54"/>
      <c r="IR224" s="54"/>
      <c r="IS224" s="54"/>
      <c r="IT224" s="54"/>
      <c r="IU224" s="54"/>
      <c r="IV224" s="54"/>
    </row>
    <row r="225" spans="1:256" s="248" customFormat="1" ht="14.25">
      <c r="A225" s="281">
        <v>220</v>
      </c>
      <c r="B225" s="282">
        <v>20802</v>
      </c>
      <c r="C225" s="270" t="s">
        <v>241</v>
      </c>
      <c r="D225" s="271">
        <v>1595.4</v>
      </c>
      <c r="HU225" s="54"/>
      <c r="HV225" s="54"/>
      <c r="HW225" s="54"/>
      <c r="HX225" s="54"/>
      <c r="HY225" s="54"/>
      <c r="HZ225" s="54"/>
      <c r="IA225" s="54"/>
      <c r="IB225" s="54"/>
      <c r="IC225" s="54"/>
      <c r="ID225" s="54"/>
      <c r="IE225" s="54"/>
      <c r="IF225" s="54"/>
      <c r="IG225" s="54"/>
      <c r="IH225" s="54"/>
      <c r="II225" s="54"/>
      <c r="IJ225" s="54"/>
      <c r="IK225" s="54"/>
      <c r="IL225" s="54"/>
      <c r="IM225" s="54"/>
      <c r="IN225" s="54"/>
      <c r="IO225" s="54"/>
      <c r="IP225" s="54"/>
      <c r="IQ225" s="54"/>
      <c r="IR225" s="54"/>
      <c r="IS225" s="54"/>
      <c r="IT225" s="54"/>
      <c r="IU225" s="54"/>
      <c r="IV225" s="54"/>
    </row>
    <row r="226" spans="1:256" s="248" customFormat="1" ht="14.25">
      <c r="A226" s="283">
        <v>221</v>
      </c>
      <c r="B226" s="284">
        <v>2080201</v>
      </c>
      <c r="C226" s="267" t="s">
        <v>105</v>
      </c>
      <c r="D226" s="273">
        <v>979.4</v>
      </c>
      <c r="HU226" s="54"/>
      <c r="HV226" s="54"/>
      <c r="HW226" s="54"/>
      <c r="HX226" s="54"/>
      <c r="HY226" s="54"/>
      <c r="HZ226" s="54"/>
      <c r="IA226" s="54"/>
      <c r="IB226" s="54"/>
      <c r="IC226" s="54"/>
      <c r="ID226" s="54"/>
      <c r="IE226" s="54"/>
      <c r="IF226" s="54"/>
      <c r="IG226" s="54"/>
      <c r="IH226" s="54"/>
      <c r="II226" s="54"/>
      <c r="IJ226" s="54"/>
      <c r="IK226" s="54"/>
      <c r="IL226" s="54"/>
      <c r="IM226" s="54"/>
      <c r="IN226" s="54"/>
      <c r="IO226" s="54"/>
      <c r="IP226" s="54"/>
      <c r="IQ226" s="54"/>
      <c r="IR226" s="54"/>
      <c r="IS226" s="54"/>
      <c r="IT226" s="54"/>
      <c r="IU226" s="54"/>
      <c r="IV226" s="54"/>
    </row>
    <row r="227" spans="1:256" s="248" customFormat="1" ht="14.25">
      <c r="A227" s="281">
        <v>222</v>
      </c>
      <c r="B227" s="282">
        <v>2080207</v>
      </c>
      <c r="C227" s="286" t="s">
        <v>242</v>
      </c>
      <c r="D227" s="271">
        <v>22.3</v>
      </c>
      <c r="HU227" s="54"/>
      <c r="HV227" s="54"/>
      <c r="HW227" s="54"/>
      <c r="HX227" s="54"/>
      <c r="HY227" s="54"/>
      <c r="HZ227" s="54"/>
      <c r="IA227" s="54"/>
      <c r="IB227" s="54"/>
      <c r="IC227" s="54"/>
      <c r="ID227" s="54"/>
      <c r="IE227" s="54"/>
      <c r="IF227" s="54"/>
      <c r="IG227" s="54"/>
      <c r="IH227" s="54"/>
      <c r="II227" s="54"/>
      <c r="IJ227" s="54"/>
      <c r="IK227" s="54"/>
      <c r="IL227" s="54"/>
      <c r="IM227" s="54"/>
      <c r="IN227" s="54"/>
      <c r="IO227" s="54"/>
      <c r="IP227" s="54"/>
      <c r="IQ227" s="54"/>
      <c r="IR227" s="54"/>
      <c r="IS227" s="54"/>
      <c r="IT227" s="54"/>
      <c r="IU227" s="54"/>
      <c r="IV227" s="54"/>
    </row>
    <row r="228" spans="1:256" s="248" customFormat="1" ht="14.25">
      <c r="A228" s="281">
        <v>223</v>
      </c>
      <c r="B228" s="282">
        <v>2080208</v>
      </c>
      <c r="C228" s="287" t="s">
        <v>243</v>
      </c>
      <c r="D228" s="271">
        <v>20</v>
      </c>
      <c r="HU228" s="54"/>
      <c r="HV228" s="54"/>
      <c r="HW228" s="54"/>
      <c r="HX228" s="54"/>
      <c r="HY228" s="54"/>
      <c r="HZ228" s="54"/>
      <c r="IA228" s="54"/>
      <c r="IB228" s="54"/>
      <c r="IC228" s="54"/>
      <c r="ID228" s="54"/>
      <c r="IE228" s="54"/>
      <c r="IF228" s="54"/>
      <c r="IG228" s="54"/>
      <c r="IH228" s="54"/>
      <c r="II228" s="54"/>
      <c r="IJ228" s="54"/>
      <c r="IK228" s="54"/>
      <c r="IL228" s="54"/>
      <c r="IM228" s="54"/>
      <c r="IN228" s="54"/>
      <c r="IO228" s="54"/>
      <c r="IP228" s="54"/>
      <c r="IQ228" s="54"/>
      <c r="IR228" s="54"/>
      <c r="IS228" s="54"/>
      <c r="IT228" s="54"/>
      <c r="IU228" s="54"/>
      <c r="IV228" s="54"/>
    </row>
    <row r="229" spans="1:256" s="248" customFormat="1" ht="14.25">
      <c r="A229" s="283">
        <v>224</v>
      </c>
      <c r="B229" s="284">
        <v>2080299</v>
      </c>
      <c r="C229" s="285" t="s">
        <v>244</v>
      </c>
      <c r="D229" s="271">
        <v>573.7</v>
      </c>
      <c r="HU229" s="54"/>
      <c r="HV229" s="54"/>
      <c r="HW229" s="54"/>
      <c r="HX229" s="54"/>
      <c r="HY229" s="54"/>
      <c r="HZ229" s="54"/>
      <c r="IA229" s="54"/>
      <c r="IB229" s="54"/>
      <c r="IC229" s="54"/>
      <c r="ID229" s="54"/>
      <c r="IE229" s="54"/>
      <c r="IF229" s="54"/>
      <c r="IG229" s="54"/>
      <c r="IH229" s="54"/>
      <c r="II229" s="54"/>
      <c r="IJ229" s="54"/>
      <c r="IK229" s="54"/>
      <c r="IL229" s="54"/>
      <c r="IM229" s="54"/>
      <c r="IN229" s="54"/>
      <c r="IO229" s="54"/>
      <c r="IP229" s="54"/>
      <c r="IQ229" s="54"/>
      <c r="IR229" s="54"/>
      <c r="IS229" s="54"/>
      <c r="IT229" s="54"/>
      <c r="IU229" s="54"/>
      <c r="IV229" s="54"/>
    </row>
    <row r="230" spans="1:256" s="248" customFormat="1" ht="14.25">
      <c r="A230" s="281">
        <v>225</v>
      </c>
      <c r="B230" s="282">
        <v>20805</v>
      </c>
      <c r="C230" s="287" t="s">
        <v>245</v>
      </c>
      <c r="D230" s="271">
        <v>51100.7</v>
      </c>
      <c r="HU230" s="54"/>
      <c r="HV230" s="54"/>
      <c r="HW230" s="54"/>
      <c r="HX230" s="54"/>
      <c r="HY230" s="54"/>
      <c r="HZ230" s="54"/>
      <c r="IA230" s="54"/>
      <c r="IB230" s="54"/>
      <c r="IC230" s="54"/>
      <c r="ID230" s="54"/>
      <c r="IE230" s="54"/>
      <c r="IF230" s="54"/>
      <c r="IG230" s="54"/>
      <c r="IH230" s="54"/>
      <c r="II230" s="54"/>
      <c r="IJ230" s="54"/>
      <c r="IK230" s="54"/>
      <c r="IL230" s="54"/>
      <c r="IM230" s="54"/>
      <c r="IN230" s="54"/>
      <c r="IO230" s="54"/>
      <c r="IP230" s="54"/>
      <c r="IQ230" s="54"/>
      <c r="IR230" s="54"/>
      <c r="IS230" s="54"/>
      <c r="IT230" s="54"/>
      <c r="IU230" s="54"/>
      <c r="IV230" s="54"/>
    </row>
    <row r="231" spans="1:256" s="248" customFormat="1" ht="14.25">
      <c r="A231" s="281">
        <v>226</v>
      </c>
      <c r="B231" s="282">
        <v>2080505</v>
      </c>
      <c r="C231" s="287" t="s">
        <v>246</v>
      </c>
      <c r="D231" s="273">
        <v>16475.8</v>
      </c>
      <c r="HU231" s="54"/>
      <c r="HV231" s="54"/>
      <c r="HW231" s="54"/>
      <c r="HX231" s="54"/>
      <c r="HY231" s="54"/>
      <c r="HZ231" s="54"/>
      <c r="IA231" s="54"/>
      <c r="IB231" s="54"/>
      <c r="IC231" s="54"/>
      <c r="ID231" s="54"/>
      <c r="IE231" s="54"/>
      <c r="IF231" s="54"/>
      <c r="IG231" s="54"/>
      <c r="IH231" s="54"/>
      <c r="II231" s="54"/>
      <c r="IJ231" s="54"/>
      <c r="IK231" s="54"/>
      <c r="IL231" s="54"/>
      <c r="IM231" s="54"/>
      <c r="IN231" s="54"/>
      <c r="IO231" s="54"/>
      <c r="IP231" s="54"/>
      <c r="IQ231" s="54"/>
      <c r="IR231" s="54"/>
      <c r="IS231" s="54"/>
      <c r="IT231" s="54"/>
      <c r="IU231" s="54"/>
      <c r="IV231" s="54"/>
    </row>
    <row r="232" spans="1:256" s="248" customFormat="1" ht="14.25">
      <c r="A232" s="281">
        <v>227</v>
      </c>
      <c r="B232" s="282">
        <v>2080506</v>
      </c>
      <c r="C232" s="287" t="s">
        <v>247</v>
      </c>
      <c r="D232" s="273">
        <v>7808.9</v>
      </c>
      <c r="HU232" s="54"/>
      <c r="HV232" s="54"/>
      <c r="HW232" s="54"/>
      <c r="HX232" s="54"/>
      <c r="HY232" s="54"/>
      <c r="HZ232" s="54"/>
      <c r="IA232" s="54"/>
      <c r="IB232" s="54"/>
      <c r="IC232" s="54"/>
      <c r="ID232" s="54"/>
      <c r="IE232" s="54"/>
      <c r="IF232" s="54"/>
      <c r="IG232" s="54"/>
      <c r="IH232" s="54"/>
      <c r="II232" s="54"/>
      <c r="IJ232" s="54"/>
      <c r="IK232" s="54"/>
      <c r="IL232" s="54"/>
      <c r="IM232" s="54"/>
      <c r="IN232" s="54"/>
      <c r="IO232" s="54"/>
      <c r="IP232" s="54"/>
      <c r="IQ232" s="54"/>
      <c r="IR232" s="54"/>
      <c r="IS232" s="54"/>
      <c r="IT232" s="54"/>
      <c r="IU232" s="54"/>
      <c r="IV232" s="54"/>
    </row>
    <row r="233" spans="1:256" s="248" customFormat="1" ht="14.25">
      <c r="A233" s="281">
        <v>228</v>
      </c>
      <c r="B233" s="282">
        <v>2080507</v>
      </c>
      <c r="C233" s="287" t="s">
        <v>248</v>
      </c>
      <c r="D233" s="273">
        <v>26816.01</v>
      </c>
      <c r="HU233" s="54"/>
      <c r="HV233" s="54"/>
      <c r="HW233" s="54"/>
      <c r="HX233" s="54"/>
      <c r="HY233" s="54"/>
      <c r="HZ233" s="54"/>
      <c r="IA233" s="54"/>
      <c r="IB233" s="54"/>
      <c r="IC233" s="54"/>
      <c r="ID233" s="54"/>
      <c r="IE233" s="54"/>
      <c r="IF233" s="54"/>
      <c r="IG233" s="54"/>
      <c r="IH233" s="54"/>
      <c r="II233" s="54"/>
      <c r="IJ233" s="54"/>
      <c r="IK233" s="54"/>
      <c r="IL233" s="54"/>
      <c r="IM233" s="54"/>
      <c r="IN233" s="54"/>
      <c r="IO233" s="54"/>
      <c r="IP233" s="54"/>
      <c r="IQ233" s="54"/>
      <c r="IR233" s="54"/>
      <c r="IS233" s="54"/>
      <c r="IT233" s="54"/>
      <c r="IU233" s="54"/>
      <c r="IV233" s="54"/>
    </row>
    <row r="234" spans="1:256" s="248" customFormat="1" ht="14.25">
      <c r="A234" s="281">
        <v>229</v>
      </c>
      <c r="B234" s="282">
        <v>2080599</v>
      </c>
      <c r="C234" s="287" t="s">
        <v>249</v>
      </c>
      <c r="D234" s="273">
        <v>0</v>
      </c>
      <c r="HU234" s="54"/>
      <c r="HV234" s="54"/>
      <c r="HW234" s="54"/>
      <c r="HX234" s="54"/>
      <c r="HY234" s="54"/>
      <c r="HZ234" s="54"/>
      <c r="IA234" s="54"/>
      <c r="IB234" s="54"/>
      <c r="IC234" s="54"/>
      <c r="ID234" s="54"/>
      <c r="IE234" s="54"/>
      <c r="IF234" s="54"/>
      <c r="IG234" s="54"/>
      <c r="IH234" s="54"/>
      <c r="II234" s="54"/>
      <c r="IJ234" s="54"/>
      <c r="IK234" s="54"/>
      <c r="IL234" s="54"/>
      <c r="IM234" s="54"/>
      <c r="IN234" s="54"/>
      <c r="IO234" s="54"/>
      <c r="IP234" s="54"/>
      <c r="IQ234" s="54"/>
      <c r="IR234" s="54"/>
      <c r="IS234" s="54"/>
      <c r="IT234" s="54"/>
      <c r="IU234" s="54"/>
      <c r="IV234" s="54"/>
    </row>
    <row r="235" spans="1:256" s="248" customFormat="1" ht="14.25">
      <c r="A235" s="283">
        <v>230</v>
      </c>
      <c r="B235" s="284">
        <v>20807</v>
      </c>
      <c r="C235" s="285" t="s">
        <v>250</v>
      </c>
      <c r="D235" s="271">
        <v>0</v>
      </c>
      <c r="HU235" s="54"/>
      <c r="HV235" s="54"/>
      <c r="HW235" s="54"/>
      <c r="HX235" s="54"/>
      <c r="HY235" s="54"/>
      <c r="HZ235" s="54"/>
      <c r="IA235" s="54"/>
      <c r="IB235" s="54"/>
      <c r="IC235" s="54"/>
      <c r="ID235" s="54"/>
      <c r="IE235" s="54"/>
      <c r="IF235" s="54"/>
      <c r="IG235" s="54"/>
      <c r="IH235" s="54"/>
      <c r="II235" s="54"/>
      <c r="IJ235" s="54"/>
      <c r="IK235" s="54"/>
      <c r="IL235" s="54"/>
      <c r="IM235" s="54"/>
      <c r="IN235" s="54"/>
      <c r="IO235" s="54"/>
      <c r="IP235" s="54"/>
      <c r="IQ235" s="54"/>
      <c r="IR235" s="54"/>
      <c r="IS235" s="54"/>
      <c r="IT235" s="54"/>
      <c r="IU235" s="54"/>
      <c r="IV235" s="54"/>
    </row>
    <row r="236" spans="1:256" s="248" customFormat="1" ht="14.25">
      <c r="A236" s="283">
        <v>231</v>
      </c>
      <c r="B236" s="284">
        <v>2080799</v>
      </c>
      <c r="C236" s="285" t="s">
        <v>251</v>
      </c>
      <c r="D236" s="268">
        <v>0</v>
      </c>
      <c r="HU236" s="54"/>
      <c r="HV236" s="54"/>
      <c r="HW236" s="54"/>
      <c r="HX236" s="54"/>
      <c r="HY236" s="54"/>
      <c r="HZ236" s="54"/>
      <c r="IA236" s="54"/>
      <c r="IB236" s="54"/>
      <c r="IC236" s="54"/>
      <c r="ID236" s="54"/>
      <c r="IE236" s="54"/>
      <c r="IF236" s="54"/>
      <c r="IG236" s="54"/>
      <c r="IH236" s="54"/>
      <c r="II236" s="54"/>
      <c r="IJ236" s="54"/>
      <c r="IK236" s="54"/>
      <c r="IL236" s="54"/>
      <c r="IM236" s="54"/>
      <c r="IN236" s="54"/>
      <c r="IO236" s="54"/>
      <c r="IP236" s="54"/>
      <c r="IQ236" s="54"/>
      <c r="IR236" s="54"/>
      <c r="IS236" s="54"/>
      <c r="IT236" s="54"/>
      <c r="IU236" s="54"/>
      <c r="IV236" s="54"/>
    </row>
    <row r="237" spans="1:256" s="248" customFormat="1" ht="14.25">
      <c r="A237" s="281">
        <v>232</v>
      </c>
      <c r="B237" s="282">
        <v>20808</v>
      </c>
      <c r="C237" s="287" t="s">
        <v>252</v>
      </c>
      <c r="D237" s="271">
        <v>6484.2</v>
      </c>
      <c r="HU237" s="54"/>
      <c r="HV237" s="54"/>
      <c r="HW237" s="54"/>
      <c r="HX237" s="54"/>
      <c r="HY237" s="54"/>
      <c r="HZ237" s="54"/>
      <c r="IA237" s="54"/>
      <c r="IB237" s="54"/>
      <c r="IC237" s="54"/>
      <c r="ID237" s="54"/>
      <c r="IE237" s="54"/>
      <c r="IF237" s="54"/>
      <c r="IG237" s="54"/>
      <c r="IH237" s="54"/>
      <c r="II237" s="54"/>
      <c r="IJ237" s="54"/>
      <c r="IK237" s="54"/>
      <c r="IL237" s="54"/>
      <c r="IM237" s="54"/>
      <c r="IN237" s="54"/>
      <c r="IO237" s="54"/>
      <c r="IP237" s="54"/>
      <c r="IQ237" s="54"/>
      <c r="IR237" s="54"/>
      <c r="IS237" s="54"/>
      <c r="IT237" s="54"/>
      <c r="IU237" s="54"/>
      <c r="IV237" s="54"/>
    </row>
    <row r="238" spans="1:256" s="248" customFormat="1" ht="14.25">
      <c r="A238" s="281">
        <v>233</v>
      </c>
      <c r="B238" s="282">
        <v>2080801</v>
      </c>
      <c r="C238" s="287" t="s">
        <v>253</v>
      </c>
      <c r="D238" s="273">
        <v>1300</v>
      </c>
      <c r="HU238" s="54"/>
      <c r="HV238" s="54"/>
      <c r="HW238" s="54"/>
      <c r="HX238" s="54"/>
      <c r="HY238" s="54"/>
      <c r="HZ238" s="54"/>
      <c r="IA238" s="54"/>
      <c r="IB238" s="54"/>
      <c r="IC238" s="54"/>
      <c r="ID238" s="54"/>
      <c r="IE238" s="54"/>
      <c r="IF238" s="54"/>
      <c r="IG238" s="54"/>
      <c r="IH238" s="54"/>
      <c r="II238" s="54"/>
      <c r="IJ238" s="54"/>
      <c r="IK238" s="54"/>
      <c r="IL238" s="54"/>
      <c r="IM238" s="54"/>
      <c r="IN238" s="54"/>
      <c r="IO238" s="54"/>
      <c r="IP238" s="54"/>
      <c r="IQ238" s="54"/>
      <c r="IR238" s="54"/>
      <c r="IS238" s="54"/>
      <c r="IT238" s="54"/>
      <c r="IU238" s="54"/>
      <c r="IV238" s="54"/>
    </row>
    <row r="239" spans="1:256" s="248" customFormat="1" ht="14.25">
      <c r="A239" s="283">
        <v>234</v>
      </c>
      <c r="B239" s="284">
        <v>2080802</v>
      </c>
      <c r="C239" s="285" t="s">
        <v>254</v>
      </c>
      <c r="D239" s="273">
        <v>803.97</v>
      </c>
      <c r="HU239" s="54"/>
      <c r="HV239" s="54"/>
      <c r="HW239" s="54"/>
      <c r="HX239" s="54"/>
      <c r="HY239" s="54"/>
      <c r="HZ239" s="54"/>
      <c r="IA239" s="54"/>
      <c r="IB239" s="54"/>
      <c r="IC239" s="54"/>
      <c r="ID239" s="54"/>
      <c r="IE239" s="54"/>
      <c r="IF239" s="54"/>
      <c r="IG239" s="54"/>
      <c r="IH239" s="54"/>
      <c r="II239" s="54"/>
      <c r="IJ239" s="54"/>
      <c r="IK239" s="54"/>
      <c r="IL239" s="54"/>
      <c r="IM239" s="54"/>
      <c r="IN239" s="54"/>
      <c r="IO239" s="54"/>
      <c r="IP239" s="54"/>
      <c r="IQ239" s="54"/>
      <c r="IR239" s="54"/>
      <c r="IS239" s="54"/>
      <c r="IT239" s="54"/>
      <c r="IU239" s="54"/>
      <c r="IV239" s="54"/>
    </row>
    <row r="240" spans="1:256" s="248" customFormat="1" ht="14.25">
      <c r="A240" s="281">
        <v>235</v>
      </c>
      <c r="B240" s="282">
        <v>2080803</v>
      </c>
      <c r="C240" s="288" t="s">
        <v>255</v>
      </c>
      <c r="D240" s="273">
        <v>747</v>
      </c>
      <c r="HU240" s="54"/>
      <c r="HV240" s="54"/>
      <c r="HW240" s="54"/>
      <c r="HX240" s="54"/>
      <c r="HY240" s="54"/>
      <c r="HZ240" s="54"/>
      <c r="IA240" s="54"/>
      <c r="IB240" s="54"/>
      <c r="IC240" s="54"/>
      <c r="ID240" s="54"/>
      <c r="IE240" s="54"/>
      <c r="IF240" s="54"/>
      <c r="IG240" s="54"/>
      <c r="IH240" s="54"/>
      <c r="II240" s="54"/>
      <c r="IJ240" s="54"/>
      <c r="IK240" s="54"/>
      <c r="IL240" s="54"/>
      <c r="IM240" s="54"/>
      <c r="IN240" s="54"/>
      <c r="IO240" s="54"/>
      <c r="IP240" s="54"/>
      <c r="IQ240" s="54"/>
      <c r="IR240" s="54"/>
      <c r="IS240" s="54"/>
      <c r="IT240" s="54"/>
      <c r="IU240" s="54"/>
      <c r="IV240" s="54"/>
    </row>
    <row r="241" spans="1:256" s="248" customFormat="1" ht="14.25">
      <c r="A241" s="276">
        <v>236</v>
      </c>
      <c r="B241" s="277">
        <v>2080805</v>
      </c>
      <c r="C241" s="288" t="s">
        <v>256</v>
      </c>
      <c r="D241" s="273">
        <v>536</v>
      </c>
      <c r="HU241" s="54"/>
      <c r="HV241" s="54"/>
      <c r="HW241" s="54"/>
      <c r="HX241" s="54"/>
      <c r="HY241" s="54"/>
      <c r="HZ241" s="54"/>
      <c r="IA241" s="54"/>
      <c r="IB241" s="54"/>
      <c r="IC241" s="54"/>
      <c r="ID241" s="54"/>
      <c r="IE241" s="54"/>
      <c r="IF241" s="54"/>
      <c r="IG241" s="54"/>
      <c r="IH241" s="54"/>
      <c r="II241" s="54"/>
      <c r="IJ241" s="54"/>
      <c r="IK241" s="54"/>
      <c r="IL241" s="54"/>
      <c r="IM241" s="54"/>
      <c r="IN241" s="54"/>
      <c r="IO241" s="54"/>
      <c r="IP241" s="54"/>
      <c r="IQ241" s="54"/>
      <c r="IR241" s="54"/>
      <c r="IS241" s="54"/>
      <c r="IT241" s="54"/>
      <c r="IU241" s="54"/>
      <c r="IV241" s="54"/>
    </row>
    <row r="242" spans="1:256" s="248" customFormat="1" ht="14.25">
      <c r="A242" s="283">
        <v>237</v>
      </c>
      <c r="B242" s="284">
        <v>2080806</v>
      </c>
      <c r="C242" s="285" t="s">
        <v>257</v>
      </c>
      <c r="D242" s="273">
        <v>2900</v>
      </c>
      <c r="HU242" s="54"/>
      <c r="HV242" s="54"/>
      <c r="HW242" s="54"/>
      <c r="HX242" s="54"/>
      <c r="HY242" s="54"/>
      <c r="HZ242" s="54"/>
      <c r="IA242" s="54"/>
      <c r="IB242" s="54"/>
      <c r="IC242" s="54"/>
      <c r="ID242" s="54"/>
      <c r="IE242" s="54"/>
      <c r="IF242" s="54"/>
      <c r="IG242" s="54"/>
      <c r="IH242" s="54"/>
      <c r="II242" s="54"/>
      <c r="IJ242" s="54"/>
      <c r="IK242" s="54"/>
      <c r="IL242" s="54"/>
      <c r="IM242" s="54"/>
      <c r="IN242" s="54"/>
      <c r="IO242" s="54"/>
      <c r="IP242" s="54"/>
      <c r="IQ242" s="54"/>
      <c r="IR242" s="54"/>
      <c r="IS242" s="54"/>
      <c r="IT242" s="54"/>
      <c r="IU242" s="54"/>
      <c r="IV242" s="54"/>
    </row>
    <row r="243" spans="1:256" s="248" customFormat="1" ht="14.25">
      <c r="A243" s="281">
        <v>238</v>
      </c>
      <c r="B243" s="282">
        <v>2080807</v>
      </c>
      <c r="C243" s="288" t="s">
        <v>258</v>
      </c>
      <c r="D243" s="273">
        <v>99.2</v>
      </c>
      <c r="HU243" s="54"/>
      <c r="HV243" s="54"/>
      <c r="HW243" s="54"/>
      <c r="HX243" s="54"/>
      <c r="HY243" s="54"/>
      <c r="HZ243" s="54"/>
      <c r="IA243" s="54"/>
      <c r="IB243" s="54"/>
      <c r="IC243" s="54"/>
      <c r="ID243" s="54"/>
      <c r="IE243" s="54"/>
      <c r="IF243" s="54"/>
      <c r="IG243" s="54"/>
      <c r="IH243" s="54"/>
      <c r="II243" s="54"/>
      <c r="IJ243" s="54"/>
      <c r="IK243" s="54"/>
      <c r="IL243" s="54"/>
      <c r="IM243" s="54"/>
      <c r="IN243" s="54"/>
      <c r="IO243" s="54"/>
      <c r="IP243" s="54"/>
      <c r="IQ243" s="54"/>
      <c r="IR243" s="54"/>
      <c r="IS243" s="54"/>
      <c r="IT243" s="54"/>
      <c r="IU243" s="54"/>
      <c r="IV243" s="54"/>
    </row>
    <row r="244" spans="1:256" s="248" customFormat="1" ht="14.25">
      <c r="A244" s="281">
        <v>239</v>
      </c>
      <c r="B244" s="282">
        <v>2080808</v>
      </c>
      <c r="C244" s="287" t="s">
        <v>259</v>
      </c>
      <c r="D244" s="273">
        <v>6</v>
      </c>
      <c r="HU244" s="54"/>
      <c r="HV244" s="54"/>
      <c r="HW244" s="54"/>
      <c r="HX244" s="54"/>
      <c r="HY244" s="54"/>
      <c r="HZ244" s="54"/>
      <c r="IA244" s="54"/>
      <c r="IB244" s="54"/>
      <c r="IC244" s="54"/>
      <c r="ID244" s="54"/>
      <c r="IE244" s="54"/>
      <c r="IF244" s="54"/>
      <c r="IG244" s="54"/>
      <c r="IH244" s="54"/>
      <c r="II244" s="54"/>
      <c r="IJ244" s="54"/>
      <c r="IK244" s="54"/>
      <c r="IL244" s="54"/>
      <c r="IM244" s="54"/>
      <c r="IN244" s="54"/>
      <c r="IO244" s="54"/>
      <c r="IP244" s="54"/>
      <c r="IQ244" s="54"/>
      <c r="IR244" s="54"/>
      <c r="IS244" s="54"/>
      <c r="IT244" s="54"/>
      <c r="IU244" s="54"/>
      <c r="IV244" s="54"/>
    </row>
    <row r="245" spans="1:256" s="248" customFormat="1" ht="14.25">
      <c r="A245" s="283">
        <v>240</v>
      </c>
      <c r="B245" s="284">
        <v>2080899</v>
      </c>
      <c r="C245" s="285" t="s">
        <v>260</v>
      </c>
      <c r="D245" s="273">
        <v>92</v>
      </c>
      <c r="HU245" s="54"/>
      <c r="HV245" s="54"/>
      <c r="HW245" s="54"/>
      <c r="HX245" s="54"/>
      <c r="HY245" s="54"/>
      <c r="HZ245" s="54"/>
      <c r="IA245" s="54"/>
      <c r="IB245" s="54"/>
      <c r="IC245" s="54"/>
      <c r="ID245" s="54"/>
      <c r="IE245" s="54"/>
      <c r="IF245" s="54"/>
      <c r="IG245" s="54"/>
      <c r="IH245" s="54"/>
      <c r="II245" s="54"/>
      <c r="IJ245" s="54"/>
      <c r="IK245" s="54"/>
      <c r="IL245" s="54"/>
      <c r="IM245" s="54"/>
      <c r="IN245" s="54"/>
      <c r="IO245" s="54"/>
      <c r="IP245" s="54"/>
      <c r="IQ245" s="54"/>
      <c r="IR245" s="54"/>
      <c r="IS245" s="54"/>
      <c r="IT245" s="54"/>
      <c r="IU245" s="54"/>
      <c r="IV245" s="54"/>
    </row>
    <row r="246" spans="1:256" s="248" customFormat="1" ht="14.25">
      <c r="A246" s="281">
        <v>241</v>
      </c>
      <c r="B246" s="282">
        <v>20809</v>
      </c>
      <c r="C246" s="287" t="s">
        <v>261</v>
      </c>
      <c r="D246" s="271">
        <v>3134.1</v>
      </c>
      <c r="HU246" s="54"/>
      <c r="HV246" s="54"/>
      <c r="HW246" s="54"/>
      <c r="HX246" s="54"/>
      <c r="HY246" s="54"/>
      <c r="HZ246" s="54"/>
      <c r="IA246" s="54"/>
      <c r="IB246" s="54"/>
      <c r="IC246" s="54"/>
      <c r="ID246" s="54"/>
      <c r="IE246" s="54"/>
      <c r="IF246" s="54"/>
      <c r="IG246" s="54"/>
      <c r="IH246" s="54"/>
      <c r="II246" s="54"/>
      <c r="IJ246" s="54"/>
      <c r="IK246" s="54"/>
      <c r="IL246" s="54"/>
      <c r="IM246" s="54"/>
      <c r="IN246" s="54"/>
      <c r="IO246" s="54"/>
      <c r="IP246" s="54"/>
      <c r="IQ246" s="54"/>
      <c r="IR246" s="54"/>
      <c r="IS246" s="54"/>
      <c r="IT246" s="54"/>
      <c r="IU246" s="54"/>
      <c r="IV246" s="54"/>
    </row>
    <row r="247" spans="1:256" s="248" customFormat="1" ht="14.25">
      <c r="A247" s="281">
        <v>242</v>
      </c>
      <c r="B247" s="282">
        <v>2080901</v>
      </c>
      <c r="C247" s="287" t="s">
        <v>262</v>
      </c>
      <c r="D247" s="268">
        <v>2759</v>
      </c>
      <c r="HU247" s="54"/>
      <c r="HV247" s="54"/>
      <c r="HW247" s="54"/>
      <c r="HX247" s="54"/>
      <c r="HY247" s="54"/>
      <c r="HZ247" s="54"/>
      <c r="IA247" s="54"/>
      <c r="IB247" s="54"/>
      <c r="IC247" s="54"/>
      <c r="ID247" s="54"/>
      <c r="IE247" s="54"/>
      <c r="IF247" s="54"/>
      <c r="IG247" s="54"/>
      <c r="IH247" s="54"/>
      <c r="II247" s="54"/>
      <c r="IJ247" s="54"/>
      <c r="IK247" s="54"/>
      <c r="IL247" s="54"/>
      <c r="IM247" s="54"/>
      <c r="IN247" s="54"/>
      <c r="IO247" s="54"/>
      <c r="IP247" s="54"/>
      <c r="IQ247" s="54"/>
      <c r="IR247" s="54"/>
      <c r="IS247" s="54"/>
      <c r="IT247" s="54"/>
      <c r="IU247" s="54"/>
      <c r="IV247" s="54"/>
    </row>
    <row r="248" spans="1:256" s="248" customFormat="1" ht="14.25">
      <c r="A248" s="281">
        <v>243</v>
      </c>
      <c r="B248" s="282">
        <v>2080902</v>
      </c>
      <c r="C248" s="287" t="s">
        <v>263</v>
      </c>
      <c r="D248" s="268">
        <v>275</v>
      </c>
      <c r="HU248" s="54"/>
      <c r="HV248" s="54"/>
      <c r="HW248" s="54"/>
      <c r="HX248" s="54"/>
      <c r="HY248" s="54"/>
      <c r="HZ248" s="54"/>
      <c r="IA248" s="54"/>
      <c r="IB248" s="54"/>
      <c r="IC248" s="54"/>
      <c r="ID248" s="54"/>
      <c r="IE248" s="54"/>
      <c r="IF248" s="54"/>
      <c r="IG248" s="54"/>
      <c r="IH248" s="54"/>
      <c r="II248" s="54"/>
      <c r="IJ248" s="54"/>
      <c r="IK248" s="54"/>
      <c r="IL248" s="54"/>
      <c r="IM248" s="54"/>
      <c r="IN248" s="54"/>
      <c r="IO248" s="54"/>
      <c r="IP248" s="54"/>
      <c r="IQ248" s="54"/>
      <c r="IR248" s="54"/>
      <c r="IS248" s="54"/>
      <c r="IT248" s="54"/>
      <c r="IU248" s="54"/>
      <c r="IV248" s="54"/>
    </row>
    <row r="249" spans="1:256" s="248" customFormat="1" ht="14.25">
      <c r="A249" s="281">
        <v>244</v>
      </c>
      <c r="B249" s="282">
        <v>2080903</v>
      </c>
      <c r="C249" s="287" t="s">
        <v>264</v>
      </c>
      <c r="D249" s="268">
        <v>58</v>
      </c>
      <c r="HU249" s="54"/>
      <c r="HV249" s="54"/>
      <c r="HW249" s="54"/>
      <c r="HX249" s="54"/>
      <c r="HY249" s="54"/>
      <c r="HZ249" s="54"/>
      <c r="IA249" s="54"/>
      <c r="IB249" s="54"/>
      <c r="IC249" s="54"/>
      <c r="ID249" s="54"/>
      <c r="IE249" s="54"/>
      <c r="IF249" s="54"/>
      <c r="IG249" s="54"/>
      <c r="IH249" s="54"/>
      <c r="II249" s="54"/>
      <c r="IJ249" s="54"/>
      <c r="IK249" s="54"/>
      <c r="IL249" s="54"/>
      <c r="IM249" s="54"/>
      <c r="IN249" s="54"/>
      <c r="IO249" s="54"/>
      <c r="IP249" s="54"/>
      <c r="IQ249" s="54"/>
      <c r="IR249" s="54"/>
      <c r="IS249" s="54"/>
      <c r="IT249" s="54"/>
      <c r="IU249" s="54"/>
      <c r="IV249" s="54"/>
    </row>
    <row r="250" spans="1:256" s="248" customFormat="1" ht="14.25">
      <c r="A250" s="276">
        <v>245</v>
      </c>
      <c r="B250" s="277">
        <v>2080904</v>
      </c>
      <c r="C250" s="287" t="s">
        <v>265</v>
      </c>
      <c r="D250" s="268">
        <v>42</v>
      </c>
      <c r="HU250" s="54"/>
      <c r="HV250" s="54"/>
      <c r="HW250" s="54"/>
      <c r="HX250" s="54"/>
      <c r="HY250" s="54"/>
      <c r="HZ250" s="54"/>
      <c r="IA250" s="54"/>
      <c r="IB250" s="54"/>
      <c r="IC250" s="54"/>
      <c r="ID250" s="54"/>
      <c r="IE250" s="54"/>
      <c r="IF250" s="54"/>
      <c r="IG250" s="54"/>
      <c r="IH250" s="54"/>
      <c r="II250" s="54"/>
      <c r="IJ250" s="54"/>
      <c r="IK250" s="54"/>
      <c r="IL250" s="54"/>
      <c r="IM250" s="54"/>
      <c r="IN250" s="54"/>
      <c r="IO250" s="54"/>
      <c r="IP250" s="54"/>
      <c r="IQ250" s="54"/>
      <c r="IR250" s="54"/>
      <c r="IS250" s="54"/>
      <c r="IT250" s="54"/>
      <c r="IU250" s="54"/>
      <c r="IV250" s="54"/>
    </row>
    <row r="251" spans="1:256" s="248" customFormat="1" ht="14.25">
      <c r="A251" s="281">
        <v>246</v>
      </c>
      <c r="B251" s="282">
        <v>2080999</v>
      </c>
      <c r="C251" s="287" t="s">
        <v>266</v>
      </c>
      <c r="D251" s="268">
        <v>0</v>
      </c>
      <c r="HU251" s="54"/>
      <c r="HV251" s="54"/>
      <c r="HW251" s="54"/>
      <c r="HX251" s="54"/>
      <c r="HY251" s="54"/>
      <c r="HZ251" s="54"/>
      <c r="IA251" s="54"/>
      <c r="IB251" s="54"/>
      <c r="IC251" s="54"/>
      <c r="ID251" s="54"/>
      <c r="IE251" s="54"/>
      <c r="IF251" s="54"/>
      <c r="IG251" s="54"/>
      <c r="IH251" s="54"/>
      <c r="II251" s="54"/>
      <c r="IJ251" s="54"/>
      <c r="IK251" s="54"/>
      <c r="IL251" s="54"/>
      <c r="IM251" s="54"/>
      <c r="IN251" s="54"/>
      <c r="IO251" s="54"/>
      <c r="IP251" s="54"/>
      <c r="IQ251" s="54"/>
      <c r="IR251" s="54"/>
      <c r="IS251" s="54"/>
      <c r="IT251" s="54"/>
      <c r="IU251" s="54"/>
      <c r="IV251" s="54"/>
    </row>
    <row r="252" spans="1:256" s="248" customFormat="1" ht="14.25">
      <c r="A252" s="281">
        <v>247</v>
      </c>
      <c r="B252" s="282">
        <v>20810</v>
      </c>
      <c r="C252" s="287" t="s">
        <v>267</v>
      </c>
      <c r="D252" s="271">
        <v>1981.1</v>
      </c>
      <c r="HU252" s="54"/>
      <c r="HV252" s="54"/>
      <c r="HW252" s="54"/>
      <c r="HX252" s="54"/>
      <c r="HY252" s="54"/>
      <c r="HZ252" s="54"/>
      <c r="IA252" s="54"/>
      <c r="IB252" s="54"/>
      <c r="IC252" s="54"/>
      <c r="ID252" s="54"/>
      <c r="IE252" s="54"/>
      <c r="IF252" s="54"/>
      <c r="IG252" s="54"/>
      <c r="IH252" s="54"/>
      <c r="II252" s="54"/>
      <c r="IJ252" s="54"/>
      <c r="IK252" s="54"/>
      <c r="IL252" s="54"/>
      <c r="IM252" s="54"/>
      <c r="IN252" s="54"/>
      <c r="IO252" s="54"/>
      <c r="IP252" s="54"/>
      <c r="IQ252" s="54"/>
      <c r="IR252" s="54"/>
      <c r="IS252" s="54"/>
      <c r="IT252" s="54"/>
      <c r="IU252" s="54"/>
      <c r="IV252" s="54"/>
    </row>
    <row r="253" spans="1:256" s="248" customFormat="1" ht="14.25">
      <c r="A253" s="283">
        <v>248</v>
      </c>
      <c r="B253" s="284">
        <v>2081001</v>
      </c>
      <c r="C253" s="285" t="s">
        <v>268</v>
      </c>
      <c r="D253" s="273">
        <v>142</v>
      </c>
      <c r="HU253" s="54"/>
      <c r="HV253" s="54"/>
      <c r="HW253" s="54"/>
      <c r="HX253" s="54"/>
      <c r="HY253" s="54"/>
      <c r="HZ253" s="54"/>
      <c r="IA253" s="54"/>
      <c r="IB253" s="54"/>
      <c r="IC253" s="54"/>
      <c r="ID253" s="54"/>
      <c r="IE253" s="54"/>
      <c r="IF253" s="54"/>
      <c r="IG253" s="54"/>
      <c r="IH253" s="54"/>
      <c r="II253" s="54"/>
      <c r="IJ253" s="54"/>
      <c r="IK253" s="54"/>
      <c r="IL253" s="54"/>
      <c r="IM253" s="54"/>
      <c r="IN253" s="54"/>
      <c r="IO253" s="54"/>
      <c r="IP253" s="54"/>
      <c r="IQ253" s="54"/>
      <c r="IR253" s="54"/>
      <c r="IS253" s="54"/>
      <c r="IT253" s="54"/>
      <c r="IU253" s="54"/>
      <c r="IV253" s="54"/>
    </row>
    <row r="254" spans="1:256" s="248" customFormat="1" ht="14.25">
      <c r="A254" s="281">
        <v>249</v>
      </c>
      <c r="B254" s="282">
        <v>2081002</v>
      </c>
      <c r="C254" s="287" t="s">
        <v>269</v>
      </c>
      <c r="D254" s="273">
        <v>928.4</v>
      </c>
      <c r="HU254" s="54"/>
      <c r="HV254" s="54"/>
      <c r="HW254" s="54"/>
      <c r="HX254" s="54"/>
      <c r="HY254" s="54"/>
      <c r="HZ254" s="54"/>
      <c r="IA254" s="54"/>
      <c r="IB254" s="54"/>
      <c r="IC254" s="54"/>
      <c r="ID254" s="54"/>
      <c r="IE254" s="54"/>
      <c r="IF254" s="54"/>
      <c r="IG254" s="54"/>
      <c r="IH254" s="54"/>
      <c r="II254" s="54"/>
      <c r="IJ254" s="54"/>
      <c r="IK254" s="54"/>
      <c r="IL254" s="54"/>
      <c r="IM254" s="54"/>
      <c r="IN254" s="54"/>
      <c r="IO254" s="54"/>
      <c r="IP254" s="54"/>
      <c r="IQ254" s="54"/>
      <c r="IR254" s="54"/>
      <c r="IS254" s="54"/>
      <c r="IT254" s="54"/>
      <c r="IU254" s="54"/>
      <c r="IV254" s="54"/>
    </row>
    <row r="255" spans="1:256" s="248" customFormat="1" ht="14.25">
      <c r="A255" s="283">
        <v>250</v>
      </c>
      <c r="B255" s="284">
        <v>2081004</v>
      </c>
      <c r="C255" s="285" t="s">
        <v>270</v>
      </c>
      <c r="D255" s="273">
        <v>661.3</v>
      </c>
      <c r="HU255" s="54"/>
      <c r="HV255" s="54"/>
      <c r="HW255" s="54"/>
      <c r="HX255" s="54"/>
      <c r="HY255" s="54"/>
      <c r="HZ255" s="54"/>
      <c r="IA255" s="54"/>
      <c r="IB255" s="54"/>
      <c r="IC255" s="54"/>
      <c r="ID255" s="54"/>
      <c r="IE255" s="54"/>
      <c r="IF255" s="54"/>
      <c r="IG255" s="54"/>
      <c r="IH255" s="54"/>
      <c r="II255" s="54"/>
      <c r="IJ255" s="54"/>
      <c r="IK255" s="54"/>
      <c r="IL255" s="54"/>
      <c r="IM255" s="54"/>
      <c r="IN255" s="54"/>
      <c r="IO255" s="54"/>
      <c r="IP255" s="54"/>
      <c r="IQ255" s="54"/>
      <c r="IR255" s="54"/>
      <c r="IS255" s="54"/>
      <c r="IT255" s="54"/>
      <c r="IU255" s="54"/>
      <c r="IV255" s="54"/>
    </row>
    <row r="256" spans="1:256" s="248" customFormat="1" ht="14.25">
      <c r="A256" s="281">
        <v>251</v>
      </c>
      <c r="B256" s="282">
        <v>2081005</v>
      </c>
      <c r="C256" s="287" t="s">
        <v>271</v>
      </c>
      <c r="D256" s="273">
        <v>217</v>
      </c>
      <c r="HU256" s="54"/>
      <c r="HV256" s="54"/>
      <c r="HW256" s="54"/>
      <c r="HX256" s="54"/>
      <c r="HY256" s="54"/>
      <c r="HZ256" s="54"/>
      <c r="IA256" s="54"/>
      <c r="IB256" s="54"/>
      <c r="IC256" s="54"/>
      <c r="ID256" s="54"/>
      <c r="IE256" s="54"/>
      <c r="IF256" s="54"/>
      <c r="IG256" s="54"/>
      <c r="IH256" s="54"/>
      <c r="II256" s="54"/>
      <c r="IJ256" s="54"/>
      <c r="IK256" s="54"/>
      <c r="IL256" s="54"/>
      <c r="IM256" s="54"/>
      <c r="IN256" s="54"/>
      <c r="IO256" s="54"/>
      <c r="IP256" s="54"/>
      <c r="IQ256" s="54"/>
      <c r="IR256" s="54"/>
      <c r="IS256" s="54"/>
      <c r="IT256" s="54"/>
      <c r="IU256" s="54"/>
      <c r="IV256" s="54"/>
    </row>
    <row r="257" spans="1:256" s="248" customFormat="1" ht="14.25">
      <c r="A257" s="281">
        <v>252</v>
      </c>
      <c r="B257" s="282">
        <v>2081006</v>
      </c>
      <c r="C257" s="287" t="s">
        <v>272</v>
      </c>
      <c r="D257" s="273">
        <v>32.4</v>
      </c>
      <c r="HU257" s="54"/>
      <c r="HV257" s="54"/>
      <c r="HW257" s="54"/>
      <c r="HX257" s="54"/>
      <c r="HY257" s="54"/>
      <c r="HZ257" s="54"/>
      <c r="IA257" s="54"/>
      <c r="IB257" s="54"/>
      <c r="IC257" s="54"/>
      <c r="ID257" s="54"/>
      <c r="IE257" s="54"/>
      <c r="IF257" s="54"/>
      <c r="IG257" s="54"/>
      <c r="IH257" s="54"/>
      <c r="II257" s="54"/>
      <c r="IJ257" s="54"/>
      <c r="IK257" s="54"/>
      <c r="IL257" s="54"/>
      <c r="IM257" s="54"/>
      <c r="IN257" s="54"/>
      <c r="IO257" s="54"/>
      <c r="IP257" s="54"/>
      <c r="IQ257" s="54"/>
      <c r="IR257" s="54"/>
      <c r="IS257" s="54"/>
      <c r="IT257" s="54"/>
      <c r="IU257" s="54"/>
      <c r="IV257" s="54"/>
    </row>
    <row r="258" spans="1:256" s="248" customFormat="1" ht="14.25">
      <c r="A258" s="283">
        <v>253</v>
      </c>
      <c r="B258" s="284">
        <v>20811</v>
      </c>
      <c r="C258" s="285" t="s">
        <v>273</v>
      </c>
      <c r="D258" s="271">
        <v>1290.3</v>
      </c>
      <c r="HU258" s="54"/>
      <c r="HV258" s="54"/>
      <c r="HW258" s="54"/>
      <c r="HX258" s="54"/>
      <c r="HY258" s="54"/>
      <c r="HZ258" s="54"/>
      <c r="IA258" s="54"/>
      <c r="IB258" s="54"/>
      <c r="IC258" s="54"/>
      <c r="ID258" s="54"/>
      <c r="IE258" s="54"/>
      <c r="IF258" s="54"/>
      <c r="IG258" s="54"/>
      <c r="IH258" s="54"/>
      <c r="II258" s="54"/>
      <c r="IJ258" s="54"/>
      <c r="IK258" s="54"/>
      <c r="IL258" s="54"/>
      <c r="IM258" s="54"/>
      <c r="IN258" s="54"/>
      <c r="IO258" s="54"/>
      <c r="IP258" s="54"/>
      <c r="IQ258" s="54"/>
      <c r="IR258" s="54"/>
      <c r="IS258" s="54"/>
      <c r="IT258" s="54"/>
      <c r="IU258" s="54"/>
      <c r="IV258" s="54"/>
    </row>
    <row r="259" spans="1:256" s="248" customFormat="1" ht="14.25">
      <c r="A259" s="281">
        <v>254</v>
      </c>
      <c r="B259" s="282">
        <v>2081101</v>
      </c>
      <c r="C259" s="287" t="s">
        <v>105</v>
      </c>
      <c r="D259" s="273">
        <v>101.36</v>
      </c>
      <c r="HU259" s="54"/>
      <c r="HV259" s="54"/>
      <c r="HW259" s="54"/>
      <c r="HX259" s="54"/>
      <c r="HY259" s="54"/>
      <c r="HZ259" s="54"/>
      <c r="IA259" s="54"/>
      <c r="IB259" s="54"/>
      <c r="IC259" s="54"/>
      <c r="ID259" s="54"/>
      <c r="IE259" s="54"/>
      <c r="IF259" s="54"/>
      <c r="IG259" s="54"/>
      <c r="IH259" s="54"/>
      <c r="II259" s="54"/>
      <c r="IJ259" s="54"/>
      <c r="IK259" s="54"/>
      <c r="IL259" s="54"/>
      <c r="IM259" s="54"/>
      <c r="IN259" s="54"/>
      <c r="IO259" s="54"/>
      <c r="IP259" s="54"/>
      <c r="IQ259" s="54"/>
      <c r="IR259" s="54"/>
      <c r="IS259" s="54"/>
      <c r="IT259" s="54"/>
      <c r="IU259" s="54"/>
      <c r="IV259" s="54"/>
    </row>
    <row r="260" spans="1:256" s="248" customFormat="1" ht="14.25">
      <c r="A260" s="281">
        <v>255</v>
      </c>
      <c r="B260" s="282">
        <v>2081104</v>
      </c>
      <c r="C260" s="287" t="s">
        <v>274</v>
      </c>
      <c r="D260" s="273">
        <v>0</v>
      </c>
      <c r="HU260" s="54"/>
      <c r="HV260" s="54"/>
      <c r="HW260" s="54"/>
      <c r="HX260" s="54"/>
      <c r="HY260" s="54"/>
      <c r="HZ260" s="54"/>
      <c r="IA260" s="54"/>
      <c r="IB260" s="54"/>
      <c r="IC260" s="54"/>
      <c r="ID260" s="54"/>
      <c r="IE260" s="54"/>
      <c r="IF260" s="54"/>
      <c r="IG260" s="54"/>
      <c r="IH260" s="54"/>
      <c r="II260" s="54"/>
      <c r="IJ260" s="54"/>
      <c r="IK260" s="54"/>
      <c r="IL260" s="54"/>
      <c r="IM260" s="54"/>
      <c r="IN260" s="54"/>
      <c r="IO260" s="54"/>
      <c r="IP260" s="54"/>
      <c r="IQ260" s="54"/>
      <c r="IR260" s="54"/>
      <c r="IS260" s="54"/>
      <c r="IT260" s="54"/>
      <c r="IU260" s="54"/>
      <c r="IV260" s="54"/>
    </row>
    <row r="261" spans="1:256" s="248" customFormat="1" ht="14.25">
      <c r="A261" s="283">
        <v>256</v>
      </c>
      <c r="B261" s="284">
        <v>2081105</v>
      </c>
      <c r="C261" s="285" t="s">
        <v>275</v>
      </c>
      <c r="D261" s="273">
        <v>700</v>
      </c>
      <c r="HU261" s="54"/>
      <c r="HV261" s="54"/>
      <c r="HW261" s="54"/>
      <c r="HX261" s="54"/>
      <c r="HY261" s="54"/>
      <c r="HZ261" s="54"/>
      <c r="IA261" s="54"/>
      <c r="IB261" s="54"/>
      <c r="IC261" s="54"/>
      <c r="ID261" s="54"/>
      <c r="IE261" s="54"/>
      <c r="IF261" s="54"/>
      <c r="IG261" s="54"/>
      <c r="IH261" s="54"/>
      <c r="II261" s="54"/>
      <c r="IJ261" s="54"/>
      <c r="IK261" s="54"/>
      <c r="IL261" s="54"/>
      <c r="IM261" s="54"/>
      <c r="IN261" s="54"/>
      <c r="IO261" s="54"/>
      <c r="IP261" s="54"/>
      <c r="IQ261" s="54"/>
      <c r="IR261" s="54"/>
      <c r="IS261" s="54"/>
      <c r="IT261" s="54"/>
      <c r="IU261" s="54"/>
      <c r="IV261" s="54"/>
    </row>
    <row r="262" spans="1:256" s="248" customFormat="1" ht="14.25">
      <c r="A262" s="281">
        <v>257</v>
      </c>
      <c r="B262" s="282">
        <v>2081107</v>
      </c>
      <c r="C262" s="287" t="s">
        <v>276</v>
      </c>
      <c r="D262" s="273">
        <v>414</v>
      </c>
      <c r="HU262" s="54"/>
      <c r="HV262" s="54"/>
      <c r="HW262" s="54"/>
      <c r="HX262" s="54"/>
      <c r="HY262" s="54"/>
      <c r="HZ262" s="54"/>
      <c r="IA262" s="54"/>
      <c r="IB262" s="54"/>
      <c r="IC262" s="54"/>
      <c r="ID262" s="54"/>
      <c r="IE262" s="54"/>
      <c r="IF262" s="54"/>
      <c r="IG262" s="54"/>
      <c r="IH262" s="54"/>
      <c r="II262" s="54"/>
      <c r="IJ262" s="54"/>
      <c r="IK262" s="54"/>
      <c r="IL262" s="54"/>
      <c r="IM262" s="54"/>
      <c r="IN262" s="54"/>
      <c r="IO262" s="54"/>
      <c r="IP262" s="54"/>
      <c r="IQ262" s="54"/>
      <c r="IR262" s="54"/>
      <c r="IS262" s="54"/>
      <c r="IT262" s="54"/>
      <c r="IU262" s="54"/>
      <c r="IV262" s="54"/>
    </row>
    <row r="263" spans="1:256" s="248" customFormat="1" ht="14.25">
      <c r="A263" s="283">
        <v>258</v>
      </c>
      <c r="B263" s="284">
        <v>2081199</v>
      </c>
      <c r="C263" s="285" t="s">
        <v>277</v>
      </c>
      <c r="D263" s="273">
        <v>74.91</v>
      </c>
      <c r="HU263" s="54"/>
      <c r="HV263" s="54"/>
      <c r="HW263" s="54"/>
      <c r="HX263" s="54"/>
      <c r="HY263" s="54"/>
      <c r="HZ263" s="54"/>
      <c r="IA263" s="54"/>
      <c r="IB263" s="54"/>
      <c r="IC263" s="54"/>
      <c r="ID263" s="54"/>
      <c r="IE263" s="54"/>
      <c r="IF263" s="54"/>
      <c r="IG263" s="54"/>
      <c r="IH263" s="54"/>
      <c r="II263" s="54"/>
      <c r="IJ263" s="54"/>
      <c r="IK263" s="54"/>
      <c r="IL263" s="54"/>
      <c r="IM263" s="54"/>
      <c r="IN263" s="54"/>
      <c r="IO263" s="54"/>
      <c r="IP263" s="54"/>
      <c r="IQ263" s="54"/>
      <c r="IR263" s="54"/>
      <c r="IS263" s="54"/>
      <c r="IT263" s="54"/>
      <c r="IU263" s="54"/>
      <c r="IV263" s="54"/>
    </row>
    <row r="264" spans="1:256" s="248" customFormat="1" ht="14.25">
      <c r="A264" s="281">
        <v>259</v>
      </c>
      <c r="B264" s="282">
        <v>20816</v>
      </c>
      <c r="C264" s="287" t="s">
        <v>278</v>
      </c>
      <c r="D264" s="271">
        <v>30.8</v>
      </c>
      <c r="HU264" s="54"/>
      <c r="HV264" s="54"/>
      <c r="HW264" s="54"/>
      <c r="HX264" s="54"/>
      <c r="HY264" s="54"/>
      <c r="HZ264" s="54"/>
      <c r="IA264" s="54"/>
      <c r="IB264" s="54"/>
      <c r="IC264" s="54"/>
      <c r="ID264" s="54"/>
      <c r="IE264" s="54"/>
      <c r="IF264" s="54"/>
      <c r="IG264" s="54"/>
      <c r="IH264" s="54"/>
      <c r="II264" s="54"/>
      <c r="IJ264" s="54"/>
      <c r="IK264" s="54"/>
      <c r="IL264" s="54"/>
      <c r="IM264" s="54"/>
      <c r="IN264" s="54"/>
      <c r="IO264" s="54"/>
      <c r="IP264" s="54"/>
      <c r="IQ264" s="54"/>
      <c r="IR264" s="54"/>
      <c r="IS264" s="54"/>
      <c r="IT264" s="54"/>
      <c r="IU264" s="54"/>
      <c r="IV264" s="54"/>
    </row>
    <row r="265" spans="1:256" s="248" customFormat="1" ht="14.25">
      <c r="A265" s="276">
        <v>260</v>
      </c>
      <c r="B265" s="277">
        <v>2081601</v>
      </c>
      <c r="C265" s="287" t="s">
        <v>105</v>
      </c>
      <c r="D265" s="268">
        <v>31</v>
      </c>
      <c r="HU265" s="54"/>
      <c r="HV265" s="54"/>
      <c r="HW265" s="54"/>
      <c r="HX265" s="54"/>
      <c r="HY265" s="54"/>
      <c r="HZ265" s="54"/>
      <c r="IA265" s="54"/>
      <c r="IB265" s="54"/>
      <c r="IC265" s="54"/>
      <c r="ID265" s="54"/>
      <c r="IE265" s="54"/>
      <c r="IF265" s="54"/>
      <c r="IG265" s="54"/>
      <c r="IH265" s="54"/>
      <c r="II265" s="54"/>
      <c r="IJ265" s="54"/>
      <c r="IK265" s="54"/>
      <c r="IL265" s="54"/>
      <c r="IM265" s="54"/>
      <c r="IN265" s="54"/>
      <c r="IO265" s="54"/>
      <c r="IP265" s="54"/>
      <c r="IQ265" s="54"/>
      <c r="IR265" s="54"/>
      <c r="IS265" s="54"/>
      <c r="IT265" s="54"/>
      <c r="IU265" s="54"/>
      <c r="IV265" s="54"/>
    </row>
    <row r="266" spans="1:256" s="248" customFormat="1" ht="14.25">
      <c r="A266" s="283">
        <v>261</v>
      </c>
      <c r="B266" s="284">
        <v>20819</v>
      </c>
      <c r="C266" s="285" t="s">
        <v>279</v>
      </c>
      <c r="D266" s="271">
        <v>3015.6</v>
      </c>
      <c r="HU266" s="54"/>
      <c r="HV266" s="54"/>
      <c r="HW266" s="54"/>
      <c r="HX266" s="54"/>
      <c r="HY266" s="54"/>
      <c r="HZ266" s="54"/>
      <c r="IA266" s="54"/>
      <c r="IB266" s="54"/>
      <c r="IC266" s="54"/>
      <c r="ID266" s="54"/>
      <c r="IE266" s="54"/>
      <c r="IF266" s="54"/>
      <c r="IG266" s="54"/>
      <c r="IH266" s="54"/>
      <c r="II266" s="54"/>
      <c r="IJ266" s="54"/>
      <c r="IK266" s="54"/>
      <c r="IL266" s="54"/>
      <c r="IM266" s="54"/>
      <c r="IN266" s="54"/>
      <c r="IO266" s="54"/>
      <c r="IP266" s="54"/>
      <c r="IQ266" s="54"/>
      <c r="IR266" s="54"/>
      <c r="IS266" s="54"/>
      <c r="IT266" s="54"/>
      <c r="IU266" s="54"/>
      <c r="IV266" s="54"/>
    </row>
    <row r="267" spans="1:256" s="248" customFormat="1" ht="14.25">
      <c r="A267" s="283">
        <v>262</v>
      </c>
      <c r="B267" s="284">
        <v>2081901</v>
      </c>
      <c r="C267" s="285" t="s">
        <v>280</v>
      </c>
      <c r="D267" s="268">
        <v>124</v>
      </c>
      <c r="HU267" s="54"/>
      <c r="HV267" s="54"/>
      <c r="HW267" s="54"/>
      <c r="HX267" s="54"/>
      <c r="HY267" s="54"/>
      <c r="HZ267" s="54"/>
      <c r="IA267" s="54"/>
      <c r="IB267" s="54"/>
      <c r="IC267" s="54"/>
      <c r="ID267" s="54"/>
      <c r="IE267" s="54"/>
      <c r="IF267" s="54"/>
      <c r="IG267" s="54"/>
      <c r="IH267" s="54"/>
      <c r="II267" s="54"/>
      <c r="IJ267" s="54"/>
      <c r="IK267" s="54"/>
      <c r="IL267" s="54"/>
      <c r="IM267" s="54"/>
      <c r="IN267" s="54"/>
      <c r="IO267" s="54"/>
      <c r="IP267" s="54"/>
      <c r="IQ267" s="54"/>
      <c r="IR267" s="54"/>
      <c r="IS267" s="54"/>
      <c r="IT267" s="54"/>
      <c r="IU267" s="54"/>
      <c r="IV267" s="54"/>
    </row>
    <row r="268" spans="1:256" s="248" customFormat="1" ht="14.25">
      <c r="A268" s="281">
        <v>263</v>
      </c>
      <c r="B268" s="282">
        <v>2081902</v>
      </c>
      <c r="C268" s="287" t="s">
        <v>281</v>
      </c>
      <c r="D268" s="268">
        <v>2892</v>
      </c>
      <c r="HU268" s="54"/>
      <c r="HV268" s="54"/>
      <c r="HW268" s="54"/>
      <c r="HX268" s="54"/>
      <c r="HY268" s="54"/>
      <c r="HZ268" s="54"/>
      <c r="IA268" s="54"/>
      <c r="IB268" s="54"/>
      <c r="IC268" s="54"/>
      <c r="ID268" s="54"/>
      <c r="IE268" s="54"/>
      <c r="IF268" s="54"/>
      <c r="IG268" s="54"/>
      <c r="IH268" s="54"/>
      <c r="II268" s="54"/>
      <c r="IJ268" s="54"/>
      <c r="IK268" s="54"/>
      <c r="IL268" s="54"/>
      <c r="IM268" s="54"/>
      <c r="IN268" s="54"/>
      <c r="IO268" s="54"/>
      <c r="IP268" s="54"/>
      <c r="IQ268" s="54"/>
      <c r="IR268" s="54"/>
      <c r="IS268" s="54"/>
      <c r="IT268" s="54"/>
      <c r="IU268" s="54"/>
      <c r="IV268" s="54"/>
    </row>
    <row r="269" spans="1:256" s="248" customFormat="1" ht="14.25">
      <c r="A269" s="283">
        <v>264</v>
      </c>
      <c r="B269" s="284">
        <v>20820</v>
      </c>
      <c r="C269" s="285" t="s">
        <v>282</v>
      </c>
      <c r="D269" s="271">
        <v>25</v>
      </c>
      <c r="HU269" s="54"/>
      <c r="HV269" s="54"/>
      <c r="HW269" s="54"/>
      <c r="HX269" s="54"/>
      <c r="HY269" s="54"/>
      <c r="HZ269" s="54"/>
      <c r="IA269" s="54"/>
      <c r="IB269" s="54"/>
      <c r="IC269" s="54"/>
      <c r="ID269" s="54"/>
      <c r="IE269" s="54"/>
      <c r="IF269" s="54"/>
      <c r="IG269" s="54"/>
      <c r="IH269" s="54"/>
      <c r="II269" s="54"/>
      <c r="IJ269" s="54"/>
      <c r="IK269" s="54"/>
      <c r="IL269" s="54"/>
      <c r="IM269" s="54"/>
      <c r="IN269" s="54"/>
      <c r="IO269" s="54"/>
      <c r="IP269" s="54"/>
      <c r="IQ269" s="54"/>
      <c r="IR269" s="54"/>
      <c r="IS269" s="54"/>
      <c r="IT269" s="54"/>
      <c r="IU269" s="54"/>
      <c r="IV269" s="54"/>
    </row>
    <row r="270" spans="1:256" s="248" customFormat="1" ht="14.25">
      <c r="A270" s="281">
        <v>265</v>
      </c>
      <c r="B270" s="282">
        <v>2082001</v>
      </c>
      <c r="C270" s="287" t="s">
        <v>282</v>
      </c>
      <c r="D270" s="268">
        <v>5</v>
      </c>
      <c r="HU270" s="54"/>
      <c r="HV270" s="54"/>
      <c r="HW270" s="54"/>
      <c r="HX270" s="54"/>
      <c r="HY270" s="54"/>
      <c r="HZ270" s="54"/>
      <c r="IA270" s="54"/>
      <c r="IB270" s="54"/>
      <c r="IC270" s="54"/>
      <c r="ID270" s="54"/>
      <c r="IE270" s="54"/>
      <c r="IF270" s="54"/>
      <c r="IG270" s="54"/>
      <c r="IH270" s="54"/>
      <c r="II270" s="54"/>
      <c r="IJ270" s="54"/>
      <c r="IK270" s="54"/>
      <c r="IL270" s="54"/>
      <c r="IM270" s="54"/>
      <c r="IN270" s="54"/>
      <c r="IO270" s="54"/>
      <c r="IP270" s="54"/>
      <c r="IQ270" s="54"/>
      <c r="IR270" s="54"/>
      <c r="IS270" s="54"/>
      <c r="IT270" s="54"/>
      <c r="IU270" s="54"/>
      <c r="IV270" s="54"/>
    </row>
    <row r="271" spans="1:256" s="248" customFormat="1" ht="14.25">
      <c r="A271" s="281">
        <v>266</v>
      </c>
      <c r="B271" s="282">
        <v>2082002</v>
      </c>
      <c r="C271" s="287" t="s">
        <v>283</v>
      </c>
      <c r="D271" s="268">
        <v>20</v>
      </c>
      <c r="HU271" s="54"/>
      <c r="HV271" s="54"/>
      <c r="HW271" s="54"/>
      <c r="HX271" s="54"/>
      <c r="HY271" s="54"/>
      <c r="HZ271" s="54"/>
      <c r="IA271" s="54"/>
      <c r="IB271" s="54"/>
      <c r="IC271" s="54"/>
      <c r="ID271" s="54"/>
      <c r="IE271" s="54"/>
      <c r="IF271" s="54"/>
      <c r="IG271" s="54"/>
      <c r="IH271" s="54"/>
      <c r="II271" s="54"/>
      <c r="IJ271" s="54"/>
      <c r="IK271" s="54"/>
      <c r="IL271" s="54"/>
      <c r="IM271" s="54"/>
      <c r="IN271" s="54"/>
      <c r="IO271" s="54"/>
      <c r="IP271" s="54"/>
      <c r="IQ271" s="54"/>
      <c r="IR271" s="54"/>
      <c r="IS271" s="54"/>
      <c r="IT271" s="54"/>
      <c r="IU271" s="54"/>
      <c r="IV271" s="54"/>
    </row>
    <row r="272" spans="1:256" s="248" customFormat="1" ht="14.25">
      <c r="A272" s="281">
        <v>267</v>
      </c>
      <c r="B272" s="282">
        <v>20821</v>
      </c>
      <c r="C272" s="287" t="s">
        <v>284</v>
      </c>
      <c r="D272" s="271">
        <v>2260</v>
      </c>
      <c r="HU272" s="54"/>
      <c r="HV272" s="54"/>
      <c r="HW272" s="54"/>
      <c r="HX272" s="54"/>
      <c r="HY272" s="54"/>
      <c r="HZ272" s="54"/>
      <c r="IA272" s="54"/>
      <c r="IB272" s="54"/>
      <c r="IC272" s="54"/>
      <c r="ID272" s="54"/>
      <c r="IE272" s="54"/>
      <c r="IF272" s="54"/>
      <c r="IG272" s="54"/>
      <c r="IH272" s="54"/>
      <c r="II272" s="54"/>
      <c r="IJ272" s="54"/>
      <c r="IK272" s="54"/>
      <c r="IL272" s="54"/>
      <c r="IM272" s="54"/>
      <c r="IN272" s="54"/>
      <c r="IO272" s="54"/>
      <c r="IP272" s="54"/>
      <c r="IQ272" s="54"/>
      <c r="IR272" s="54"/>
      <c r="IS272" s="54"/>
      <c r="IT272" s="54"/>
      <c r="IU272" s="54"/>
      <c r="IV272" s="54"/>
    </row>
    <row r="273" spans="1:256" s="248" customFormat="1" ht="14.25">
      <c r="A273" s="283">
        <v>268</v>
      </c>
      <c r="B273" s="284">
        <v>2082101</v>
      </c>
      <c r="C273" s="285" t="s">
        <v>285</v>
      </c>
      <c r="D273" s="268">
        <v>27</v>
      </c>
      <c r="HU273" s="54"/>
      <c r="HV273" s="54"/>
      <c r="HW273" s="54"/>
      <c r="HX273" s="54"/>
      <c r="HY273" s="54"/>
      <c r="HZ273" s="54"/>
      <c r="IA273" s="54"/>
      <c r="IB273" s="54"/>
      <c r="IC273" s="54"/>
      <c r="ID273" s="54"/>
      <c r="IE273" s="54"/>
      <c r="IF273" s="54"/>
      <c r="IG273" s="54"/>
      <c r="IH273" s="54"/>
      <c r="II273" s="54"/>
      <c r="IJ273" s="54"/>
      <c r="IK273" s="54"/>
      <c r="IL273" s="54"/>
      <c r="IM273" s="54"/>
      <c r="IN273" s="54"/>
      <c r="IO273" s="54"/>
      <c r="IP273" s="54"/>
      <c r="IQ273" s="54"/>
      <c r="IR273" s="54"/>
      <c r="IS273" s="54"/>
      <c r="IT273" s="54"/>
      <c r="IU273" s="54"/>
      <c r="IV273" s="54"/>
    </row>
    <row r="274" spans="1:256" s="248" customFormat="1" ht="14.25">
      <c r="A274" s="283">
        <v>269</v>
      </c>
      <c r="B274" s="284">
        <v>2082102</v>
      </c>
      <c r="C274" s="285" t="s">
        <v>286</v>
      </c>
      <c r="D274" s="268">
        <v>2233</v>
      </c>
      <c r="HU274" s="54"/>
      <c r="HV274" s="54"/>
      <c r="HW274" s="54"/>
      <c r="HX274" s="54"/>
      <c r="HY274" s="54"/>
      <c r="HZ274" s="54"/>
      <c r="IA274" s="54"/>
      <c r="IB274" s="54"/>
      <c r="IC274" s="54"/>
      <c r="ID274" s="54"/>
      <c r="IE274" s="54"/>
      <c r="IF274" s="54"/>
      <c r="IG274" s="54"/>
      <c r="IH274" s="54"/>
      <c r="II274" s="54"/>
      <c r="IJ274" s="54"/>
      <c r="IK274" s="54"/>
      <c r="IL274" s="54"/>
      <c r="IM274" s="54"/>
      <c r="IN274" s="54"/>
      <c r="IO274" s="54"/>
      <c r="IP274" s="54"/>
      <c r="IQ274" s="54"/>
      <c r="IR274" s="54"/>
      <c r="IS274" s="54"/>
      <c r="IT274" s="54"/>
      <c r="IU274" s="54"/>
      <c r="IV274" s="54"/>
    </row>
    <row r="275" spans="1:256" s="248" customFormat="1" ht="14.25">
      <c r="A275" s="281">
        <v>270</v>
      </c>
      <c r="B275" s="282">
        <v>20825</v>
      </c>
      <c r="C275" s="287" t="s">
        <v>287</v>
      </c>
      <c r="D275" s="271">
        <v>506</v>
      </c>
      <c r="HU275" s="54"/>
      <c r="HV275" s="54"/>
      <c r="HW275" s="54"/>
      <c r="HX275" s="54"/>
      <c r="HY275" s="54"/>
      <c r="HZ275" s="54"/>
      <c r="IA275" s="54"/>
      <c r="IB275" s="54"/>
      <c r="IC275" s="54"/>
      <c r="ID275" s="54"/>
      <c r="IE275" s="54"/>
      <c r="IF275" s="54"/>
      <c r="IG275" s="54"/>
      <c r="IH275" s="54"/>
      <c r="II275" s="54"/>
      <c r="IJ275" s="54"/>
      <c r="IK275" s="54"/>
      <c r="IL275" s="54"/>
      <c r="IM275" s="54"/>
      <c r="IN275" s="54"/>
      <c r="IO275" s="54"/>
      <c r="IP275" s="54"/>
      <c r="IQ275" s="54"/>
      <c r="IR275" s="54"/>
      <c r="IS275" s="54"/>
      <c r="IT275" s="54"/>
      <c r="IU275" s="54"/>
      <c r="IV275" s="54"/>
    </row>
    <row r="276" spans="1:256" s="248" customFormat="1" ht="14.25">
      <c r="A276" s="281">
        <v>271</v>
      </c>
      <c r="B276" s="282">
        <v>2082501</v>
      </c>
      <c r="C276" s="288" t="s">
        <v>288</v>
      </c>
      <c r="D276" s="268">
        <v>13</v>
      </c>
      <c r="HU276" s="54"/>
      <c r="HV276" s="54"/>
      <c r="HW276" s="54"/>
      <c r="HX276" s="54"/>
      <c r="HY276" s="54"/>
      <c r="HZ276" s="54"/>
      <c r="IA276" s="54"/>
      <c r="IB276" s="54"/>
      <c r="IC276" s="54"/>
      <c r="ID276" s="54"/>
      <c r="IE276" s="54"/>
      <c r="IF276" s="54"/>
      <c r="IG276" s="54"/>
      <c r="IH276" s="54"/>
      <c r="II276" s="54"/>
      <c r="IJ276" s="54"/>
      <c r="IK276" s="54"/>
      <c r="IL276" s="54"/>
      <c r="IM276" s="54"/>
      <c r="IN276" s="54"/>
      <c r="IO276" s="54"/>
      <c r="IP276" s="54"/>
      <c r="IQ276" s="54"/>
      <c r="IR276" s="54"/>
      <c r="IS276" s="54"/>
      <c r="IT276" s="54"/>
      <c r="IU276" s="54"/>
      <c r="IV276" s="54"/>
    </row>
    <row r="277" spans="1:256" s="248" customFormat="1" ht="14.25">
      <c r="A277" s="281">
        <v>272</v>
      </c>
      <c r="B277" s="282">
        <v>2082502</v>
      </c>
      <c r="C277" s="287" t="s">
        <v>289</v>
      </c>
      <c r="D277" s="268">
        <v>493</v>
      </c>
      <c r="HU277" s="54"/>
      <c r="HV277" s="54"/>
      <c r="HW277" s="54"/>
      <c r="HX277" s="54"/>
      <c r="HY277" s="54"/>
      <c r="HZ277" s="54"/>
      <c r="IA277" s="54"/>
      <c r="IB277" s="54"/>
      <c r="IC277" s="54"/>
      <c r="ID277" s="54"/>
      <c r="IE277" s="54"/>
      <c r="IF277" s="54"/>
      <c r="IG277" s="54"/>
      <c r="IH277" s="54"/>
      <c r="II277" s="54"/>
      <c r="IJ277" s="54"/>
      <c r="IK277" s="54"/>
      <c r="IL277" s="54"/>
      <c r="IM277" s="54"/>
      <c r="IN277" s="54"/>
      <c r="IO277" s="54"/>
      <c r="IP277" s="54"/>
      <c r="IQ277" s="54"/>
      <c r="IR277" s="54"/>
      <c r="IS277" s="54"/>
      <c r="IT277" s="54"/>
      <c r="IU277" s="54"/>
      <c r="IV277" s="54"/>
    </row>
    <row r="278" spans="1:256" s="248" customFormat="1" ht="14.25">
      <c r="A278" s="283">
        <v>273</v>
      </c>
      <c r="B278" s="284">
        <v>20826</v>
      </c>
      <c r="C278" s="285" t="s">
        <v>290</v>
      </c>
      <c r="D278" s="271">
        <v>0</v>
      </c>
      <c r="HU278" s="54"/>
      <c r="HV278" s="54"/>
      <c r="HW278" s="54"/>
      <c r="HX278" s="54"/>
      <c r="HY278" s="54"/>
      <c r="HZ278" s="54"/>
      <c r="IA278" s="54"/>
      <c r="IB278" s="54"/>
      <c r="IC278" s="54"/>
      <c r="ID278" s="54"/>
      <c r="IE278" s="54"/>
      <c r="IF278" s="54"/>
      <c r="IG278" s="54"/>
      <c r="IH278" s="54"/>
      <c r="II278" s="54"/>
      <c r="IJ278" s="54"/>
      <c r="IK278" s="54"/>
      <c r="IL278" s="54"/>
      <c r="IM278" s="54"/>
      <c r="IN278" s="54"/>
      <c r="IO278" s="54"/>
      <c r="IP278" s="54"/>
      <c r="IQ278" s="54"/>
      <c r="IR278" s="54"/>
      <c r="IS278" s="54"/>
      <c r="IT278" s="54"/>
      <c r="IU278" s="54"/>
      <c r="IV278" s="54"/>
    </row>
    <row r="279" spans="1:256" s="248" customFormat="1" ht="14.25">
      <c r="A279" s="281">
        <v>274</v>
      </c>
      <c r="B279" s="282">
        <v>2082602</v>
      </c>
      <c r="C279" s="287" t="s">
        <v>291</v>
      </c>
      <c r="D279" s="268">
        <v>0</v>
      </c>
      <c r="HU279" s="54"/>
      <c r="HV279" s="54"/>
      <c r="HW279" s="54"/>
      <c r="HX279" s="54"/>
      <c r="HY279" s="54"/>
      <c r="HZ279" s="54"/>
      <c r="IA279" s="54"/>
      <c r="IB279" s="54"/>
      <c r="IC279" s="54"/>
      <c r="ID279" s="54"/>
      <c r="IE279" s="54"/>
      <c r="IF279" s="54"/>
      <c r="IG279" s="54"/>
      <c r="IH279" s="54"/>
      <c r="II279" s="54"/>
      <c r="IJ279" s="54"/>
      <c r="IK279" s="54"/>
      <c r="IL279" s="54"/>
      <c r="IM279" s="54"/>
      <c r="IN279" s="54"/>
      <c r="IO279" s="54"/>
      <c r="IP279" s="54"/>
      <c r="IQ279" s="54"/>
      <c r="IR279" s="54"/>
      <c r="IS279" s="54"/>
      <c r="IT279" s="54"/>
      <c r="IU279" s="54"/>
      <c r="IV279" s="54"/>
    </row>
    <row r="280" spans="1:256" s="248" customFormat="1" ht="14.25">
      <c r="A280" s="283">
        <v>275</v>
      </c>
      <c r="B280" s="284">
        <v>20827</v>
      </c>
      <c r="C280" s="285" t="s">
        <v>292</v>
      </c>
      <c r="D280" s="271">
        <v>0</v>
      </c>
      <c r="HU280" s="54"/>
      <c r="HV280" s="54"/>
      <c r="HW280" s="54"/>
      <c r="HX280" s="54"/>
      <c r="HY280" s="54"/>
      <c r="HZ280" s="54"/>
      <c r="IA280" s="54"/>
      <c r="IB280" s="54"/>
      <c r="IC280" s="54"/>
      <c r="ID280" s="54"/>
      <c r="IE280" s="54"/>
      <c r="IF280" s="54"/>
      <c r="IG280" s="54"/>
      <c r="IH280" s="54"/>
      <c r="II280" s="54"/>
      <c r="IJ280" s="54"/>
      <c r="IK280" s="54"/>
      <c r="IL280" s="54"/>
      <c r="IM280" s="54"/>
      <c r="IN280" s="54"/>
      <c r="IO280" s="54"/>
      <c r="IP280" s="54"/>
      <c r="IQ280" s="54"/>
      <c r="IR280" s="54"/>
      <c r="IS280" s="54"/>
      <c r="IT280" s="54"/>
      <c r="IU280" s="54"/>
      <c r="IV280" s="54"/>
    </row>
    <row r="281" spans="1:256" s="248" customFormat="1" ht="14.25">
      <c r="A281" s="281">
        <v>276</v>
      </c>
      <c r="B281" s="282">
        <v>2082702</v>
      </c>
      <c r="C281" s="288" t="s">
        <v>293</v>
      </c>
      <c r="D281" s="268">
        <v>0</v>
      </c>
      <c r="HU281" s="54"/>
      <c r="HV281" s="54"/>
      <c r="HW281" s="54"/>
      <c r="HX281" s="54"/>
      <c r="HY281" s="54"/>
      <c r="HZ281" s="54"/>
      <c r="IA281" s="54"/>
      <c r="IB281" s="54"/>
      <c r="IC281" s="54"/>
      <c r="ID281" s="54"/>
      <c r="IE281" s="54"/>
      <c r="IF281" s="54"/>
      <c r="IG281" s="54"/>
      <c r="IH281" s="54"/>
      <c r="II281" s="54"/>
      <c r="IJ281" s="54"/>
      <c r="IK281" s="54"/>
      <c r="IL281" s="54"/>
      <c r="IM281" s="54"/>
      <c r="IN281" s="54"/>
      <c r="IO281" s="54"/>
      <c r="IP281" s="54"/>
      <c r="IQ281" s="54"/>
      <c r="IR281" s="54"/>
      <c r="IS281" s="54"/>
      <c r="IT281" s="54"/>
      <c r="IU281" s="54"/>
      <c r="IV281" s="54"/>
    </row>
    <row r="282" spans="1:256" s="248" customFormat="1" ht="14.25">
      <c r="A282" s="283">
        <v>277</v>
      </c>
      <c r="B282" s="284">
        <v>2082799</v>
      </c>
      <c r="C282" s="285" t="s">
        <v>294</v>
      </c>
      <c r="D282" s="268">
        <v>0</v>
      </c>
      <c r="HU282" s="54"/>
      <c r="HV282" s="54"/>
      <c r="HW282" s="54"/>
      <c r="HX282" s="54"/>
      <c r="HY282" s="54"/>
      <c r="HZ282" s="54"/>
      <c r="IA282" s="54"/>
      <c r="IB282" s="54"/>
      <c r="IC282" s="54"/>
      <c r="ID282" s="54"/>
      <c r="IE282" s="54"/>
      <c r="IF282" s="54"/>
      <c r="IG282" s="54"/>
      <c r="IH282" s="54"/>
      <c r="II282" s="54"/>
      <c r="IJ282" s="54"/>
      <c r="IK282" s="54"/>
      <c r="IL282" s="54"/>
      <c r="IM282" s="54"/>
      <c r="IN282" s="54"/>
      <c r="IO282" s="54"/>
      <c r="IP282" s="54"/>
      <c r="IQ282" s="54"/>
      <c r="IR282" s="54"/>
      <c r="IS282" s="54"/>
      <c r="IT282" s="54"/>
      <c r="IU282" s="54"/>
      <c r="IV282" s="54"/>
    </row>
    <row r="283" spans="1:256" s="248" customFormat="1" ht="14.25">
      <c r="A283" s="281">
        <v>278</v>
      </c>
      <c r="B283" s="282">
        <v>20828</v>
      </c>
      <c r="C283" s="287" t="s">
        <v>295</v>
      </c>
      <c r="D283" s="271">
        <v>547.4</v>
      </c>
      <c r="HU283" s="54"/>
      <c r="HV283" s="54"/>
      <c r="HW283" s="54"/>
      <c r="HX283" s="54"/>
      <c r="HY283" s="54"/>
      <c r="HZ283" s="54"/>
      <c r="IA283" s="54"/>
      <c r="IB283" s="54"/>
      <c r="IC283" s="54"/>
      <c r="ID283" s="54"/>
      <c r="IE283" s="54"/>
      <c r="IF283" s="54"/>
      <c r="IG283" s="54"/>
      <c r="IH283" s="54"/>
      <c r="II283" s="54"/>
      <c r="IJ283" s="54"/>
      <c r="IK283" s="54"/>
      <c r="IL283" s="54"/>
      <c r="IM283" s="54"/>
      <c r="IN283" s="54"/>
      <c r="IO283" s="54"/>
      <c r="IP283" s="54"/>
      <c r="IQ283" s="54"/>
      <c r="IR283" s="54"/>
      <c r="IS283" s="54"/>
      <c r="IT283" s="54"/>
      <c r="IU283" s="54"/>
      <c r="IV283" s="54"/>
    </row>
    <row r="284" spans="1:256" s="248" customFormat="1" ht="14.25">
      <c r="A284" s="283">
        <v>279</v>
      </c>
      <c r="B284" s="284">
        <v>2082801</v>
      </c>
      <c r="C284" s="285" t="s">
        <v>105</v>
      </c>
      <c r="D284" s="272">
        <v>78.07</v>
      </c>
      <c r="HU284" s="54"/>
      <c r="HV284" s="54"/>
      <c r="HW284" s="54"/>
      <c r="HX284" s="54"/>
      <c r="HY284" s="54"/>
      <c r="HZ284" s="54"/>
      <c r="IA284" s="54"/>
      <c r="IB284" s="54"/>
      <c r="IC284" s="54"/>
      <c r="ID284" s="54"/>
      <c r="IE284" s="54"/>
      <c r="IF284" s="54"/>
      <c r="IG284" s="54"/>
      <c r="IH284" s="54"/>
      <c r="II284" s="54"/>
      <c r="IJ284" s="54"/>
      <c r="IK284" s="54"/>
      <c r="IL284" s="54"/>
      <c r="IM284" s="54"/>
      <c r="IN284" s="54"/>
      <c r="IO284" s="54"/>
      <c r="IP284" s="54"/>
      <c r="IQ284" s="54"/>
      <c r="IR284" s="54"/>
      <c r="IS284" s="54"/>
      <c r="IT284" s="54"/>
      <c r="IU284" s="54"/>
      <c r="IV284" s="54"/>
    </row>
    <row r="285" spans="1:256" s="248" customFormat="1" ht="14.25">
      <c r="A285" s="283">
        <v>280</v>
      </c>
      <c r="B285" s="284">
        <v>2082802</v>
      </c>
      <c r="C285" s="285" t="s">
        <v>106</v>
      </c>
      <c r="D285" s="271">
        <v>86.4</v>
      </c>
      <c r="HU285" s="54"/>
      <c r="HV285" s="54"/>
      <c r="HW285" s="54"/>
      <c r="HX285" s="54"/>
      <c r="HY285" s="54"/>
      <c r="HZ285" s="54"/>
      <c r="IA285" s="54"/>
      <c r="IB285" s="54"/>
      <c r="IC285" s="54"/>
      <c r="ID285" s="54"/>
      <c r="IE285" s="54"/>
      <c r="IF285" s="54"/>
      <c r="IG285" s="54"/>
      <c r="IH285" s="54"/>
      <c r="II285" s="54"/>
      <c r="IJ285" s="54"/>
      <c r="IK285" s="54"/>
      <c r="IL285" s="54"/>
      <c r="IM285" s="54"/>
      <c r="IN285" s="54"/>
      <c r="IO285" s="54"/>
      <c r="IP285" s="54"/>
      <c r="IQ285" s="54"/>
      <c r="IR285" s="54"/>
      <c r="IS285" s="54"/>
      <c r="IT285" s="54"/>
      <c r="IU285" s="54"/>
      <c r="IV285" s="54"/>
    </row>
    <row r="286" spans="1:256" s="248" customFormat="1" ht="14.25">
      <c r="A286" s="281">
        <v>281</v>
      </c>
      <c r="B286" s="282">
        <v>2082804</v>
      </c>
      <c r="C286" s="287" t="s">
        <v>296</v>
      </c>
      <c r="D286" s="268">
        <v>273</v>
      </c>
      <c r="HU286" s="54"/>
      <c r="HV286" s="54"/>
      <c r="HW286" s="54"/>
      <c r="HX286" s="54"/>
      <c r="HY286" s="54"/>
      <c r="HZ286" s="54"/>
      <c r="IA286" s="54"/>
      <c r="IB286" s="54"/>
      <c r="IC286" s="54"/>
      <c r="ID286" s="54"/>
      <c r="IE286" s="54"/>
      <c r="IF286" s="54"/>
      <c r="IG286" s="54"/>
      <c r="IH286" s="54"/>
      <c r="II286" s="54"/>
      <c r="IJ286" s="54"/>
      <c r="IK286" s="54"/>
      <c r="IL286" s="54"/>
      <c r="IM286" s="54"/>
      <c r="IN286" s="54"/>
      <c r="IO286" s="54"/>
      <c r="IP286" s="54"/>
      <c r="IQ286" s="54"/>
      <c r="IR286" s="54"/>
      <c r="IS286" s="54"/>
      <c r="IT286" s="54"/>
      <c r="IU286" s="54"/>
      <c r="IV286" s="54"/>
    </row>
    <row r="287" spans="1:256" s="248" customFormat="1" ht="14.25">
      <c r="A287" s="281">
        <v>282</v>
      </c>
      <c r="B287" s="282">
        <v>2082850</v>
      </c>
      <c r="C287" s="287" t="s">
        <v>111</v>
      </c>
      <c r="D287" s="271">
        <v>109.9</v>
      </c>
      <c r="HU287" s="54"/>
      <c r="HV287" s="54"/>
      <c r="HW287" s="54"/>
      <c r="HX287" s="54"/>
      <c r="HY287" s="54"/>
      <c r="HZ287" s="54"/>
      <c r="IA287" s="54"/>
      <c r="IB287" s="54"/>
      <c r="IC287" s="54"/>
      <c r="ID287" s="54"/>
      <c r="IE287" s="54"/>
      <c r="IF287" s="54"/>
      <c r="IG287" s="54"/>
      <c r="IH287" s="54"/>
      <c r="II287" s="54"/>
      <c r="IJ287" s="54"/>
      <c r="IK287" s="54"/>
      <c r="IL287" s="54"/>
      <c r="IM287" s="54"/>
      <c r="IN287" s="54"/>
      <c r="IO287" s="54"/>
      <c r="IP287" s="54"/>
      <c r="IQ287" s="54"/>
      <c r="IR287" s="54"/>
      <c r="IS287" s="54"/>
      <c r="IT287" s="54"/>
      <c r="IU287" s="54"/>
      <c r="IV287" s="54"/>
    </row>
    <row r="288" spans="1:256" s="248" customFormat="1" ht="14.25">
      <c r="A288" s="281">
        <v>283</v>
      </c>
      <c r="B288" s="282">
        <v>2082899</v>
      </c>
      <c r="C288" s="287" t="s">
        <v>297</v>
      </c>
      <c r="D288" s="273">
        <v>0</v>
      </c>
      <c r="HU288" s="54"/>
      <c r="HV288" s="54"/>
      <c r="HW288" s="54"/>
      <c r="HX288" s="54"/>
      <c r="HY288" s="54"/>
      <c r="HZ288" s="54"/>
      <c r="IA288" s="54"/>
      <c r="IB288" s="54"/>
      <c r="IC288" s="54"/>
      <c r="ID288" s="54"/>
      <c r="IE288" s="54"/>
      <c r="IF288" s="54"/>
      <c r="IG288" s="54"/>
      <c r="IH288" s="54"/>
      <c r="II288" s="54"/>
      <c r="IJ288" s="54"/>
      <c r="IK288" s="54"/>
      <c r="IL288" s="54"/>
      <c r="IM288" s="54"/>
      <c r="IN288" s="54"/>
      <c r="IO288" s="54"/>
      <c r="IP288" s="54"/>
      <c r="IQ288" s="54"/>
      <c r="IR288" s="54"/>
      <c r="IS288" s="54"/>
      <c r="IT288" s="54"/>
      <c r="IU288" s="54"/>
      <c r="IV288" s="54"/>
    </row>
    <row r="289" spans="1:256" s="248" customFormat="1" ht="14.25">
      <c r="A289" s="281">
        <v>284</v>
      </c>
      <c r="B289" s="282">
        <v>20830</v>
      </c>
      <c r="C289" s="287" t="s">
        <v>298</v>
      </c>
      <c r="D289" s="271">
        <v>42</v>
      </c>
      <c r="HU289" s="54"/>
      <c r="HV289" s="54"/>
      <c r="HW289" s="54"/>
      <c r="HX289" s="54"/>
      <c r="HY289" s="54"/>
      <c r="HZ289" s="54"/>
      <c r="IA289" s="54"/>
      <c r="IB289" s="54"/>
      <c r="IC289" s="54"/>
      <c r="ID289" s="54"/>
      <c r="IE289" s="54"/>
      <c r="IF289" s="54"/>
      <c r="IG289" s="54"/>
      <c r="IH289" s="54"/>
      <c r="II289" s="54"/>
      <c r="IJ289" s="54"/>
      <c r="IK289" s="54"/>
      <c r="IL289" s="54"/>
      <c r="IM289" s="54"/>
      <c r="IN289" s="54"/>
      <c r="IO289" s="54"/>
      <c r="IP289" s="54"/>
      <c r="IQ289" s="54"/>
      <c r="IR289" s="54"/>
      <c r="IS289" s="54"/>
      <c r="IT289" s="54"/>
      <c r="IU289" s="54"/>
      <c r="IV289" s="54"/>
    </row>
    <row r="290" spans="1:256" s="248" customFormat="1" ht="14.25">
      <c r="A290" s="281">
        <v>285</v>
      </c>
      <c r="B290" s="282">
        <v>2083001</v>
      </c>
      <c r="C290" s="287" t="s">
        <v>299</v>
      </c>
      <c r="D290" s="268">
        <v>42</v>
      </c>
      <c r="HU290" s="54"/>
      <c r="HV290" s="54"/>
      <c r="HW290" s="54"/>
      <c r="HX290" s="54"/>
      <c r="HY290" s="54"/>
      <c r="HZ290" s="54"/>
      <c r="IA290" s="54"/>
      <c r="IB290" s="54"/>
      <c r="IC290" s="54"/>
      <c r="ID290" s="54"/>
      <c r="IE290" s="54"/>
      <c r="IF290" s="54"/>
      <c r="IG290" s="54"/>
      <c r="IH290" s="54"/>
      <c r="II290" s="54"/>
      <c r="IJ290" s="54"/>
      <c r="IK290" s="54"/>
      <c r="IL290" s="54"/>
      <c r="IM290" s="54"/>
      <c r="IN290" s="54"/>
      <c r="IO290" s="54"/>
      <c r="IP290" s="54"/>
      <c r="IQ290" s="54"/>
      <c r="IR290" s="54"/>
      <c r="IS290" s="54"/>
      <c r="IT290" s="54"/>
      <c r="IU290" s="54"/>
      <c r="IV290" s="54"/>
    </row>
    <row r="291" spans="1:256" s="248" customFormat="1" ht="14.25">
      <c r="A291" s="281">
        <v>286</v>
      </c>
      <c r="B291" s="282">
        <v>20899</v>
      </c>
      <c r="C291" s="287" t="s">
        <v>300</v>
      </c>
      <c r="D291" s="271">
        <v>0</v>
      </c>
      <c r="HU291" s="54"/>
      <c r="HV291" s="54"/>
      <c r="HW291" s="54"/>
      <c r="HX291" s="54"/>
      <c r="HY291" s="54"/>
      <c r="HZ291" s="54"/>
      <c r="IA291" s="54"/>
      <c r="IB291" s="54"/>
      <c r="IC291" s="54"/>
      <c r="ID291" s="54"/>
      <c r="IE291" s="54"/>
      <c r="IF291" s="54"/>
      <c r="IG291" s="54"/>
      <c r="IH291" s="54"/>
      <c r="II291" s="54"/>
      <c r="IJ291" s="54"/>
      <c r="IK291" s="54"/>
      <c r="IL291" s="54"/>
      <c r="IM291" s="54"/>
      <c r="IN291" s="54"/>
      <c r="IO291" s="54"/>
      <c r="IP291" s="54"/>
      <c r="IQ291" s="54"/>
      <c r="IR291" s="54"/>
      <c r="IS291" s="54"/>
      <c r="IT291" s="54"/>
      <c r="IU291" s="54"/>
      <c r="IV291" s="54"/>
    </row>
    <row r="292" spans="1:256" s="248" customFormat="1" ht="14.25">
      <c r="A292" s="276">
        <v>287</v>
      </c>
      <c r="B292" s="277">
        <v>2089901</v>
      </c>
      <c r="C292" s="287" t="s">
        <v>300</v>
      </c>
      <c r="D292" s="268">
        <v>0</v>
      </c>
      <c r="HU292" s="54"/>
      <c r="HV292" s="54"/>
      <c r="HW292" s="54"/>
      <c r="HX292" s="54"/>
      <c r="HY292" s="54"/>
      <c r="HZ292" s="54"/>
      <c r="IA292" s="54"/>
      <c r="IB292" s="54"/>
      <c r="IC292" s="54"/>
      <c r="ID292" s="54"/>
      <c r="IE292" s="54"/>
      <c r="IF292" s="54"/>
      <c r="IG292" s="54"/>
      <c r="IH292" s="54"/>
      <c r="II292" s="54"/>
      <c r="IJ292" s="54"/>
      <c r="IK292" s="54"/>
      <c r="IL292" s="54"/>
      <c r="IM292" s="54"/>
      <c r="IN292" s="54"/>
      <c r="IO292" s="54"/>
      <c r="IP292" s="54"/>
      <c r="IQ292" s="54"/>
      <c r="IR292" s="54"/>
      <c r="IS292" s="54"/>
      <c r="IT292" s="54"/>
      <c r="IU292" s="54"/>
      <c r="IV292" s="54"/>
    </row>
    <row r="293" spans="1:256" s="248" customFormat="1" ht="14.25">
      <c r="A293" s="281">
        <v>288</v>
      </c>
      <c r="B293" s="282">
        <v>210</v>
      </c>
      <c r="C293" s="287" t="s">
        <v>75</v>
      </c>
      <c r="D293" s="268">
        <v>38040</v>
      </c>
      <c r="HU293" s="54"/>
      <c r="HV293" s="54"/>
      <c r="HW293" s="54"/>
      <c r="HX293" s="54"/>
      <c r="HY293" s="54"/>
      <c r="HZ293" s="54"/>
      <c r="IA293" s="54"/>
      <c r="IB293" s="54"/>
      <c r="IC293" s="54"/>
      <c r="ID293" s="54"/>
      <c r="IE293" s="54"/>
      <c r="IF293" s="54"/>
      <c r="IG293" s="54"/>
      <c r="IH293" s="54"/>
      <c r="II293" s="54"/>
      <c r="IJ293" s="54"/>
      <c r="IK293" s="54"/>
      <c r="IL293" s="54"/>
      <c r="IM293" s="54"/>
      <c r="IN293" s="54"/>
      <c r="IO293" s="54"/>
      <c r="IP293" s="54"/>
      <c r="IQ293" s="54"/>
      <c r="IR293" s="54"/>
      <c r="IS293" s="54"/>
      <c r="IT293" s="54"/>
      <c r="IU293" s="54"/>
      <c r="IV293" s="54"/>
    </row>
    <row r="294" spans="1:256" s="248" customFormat="1" ht="14.25">
      <c r="A294" s="281">
        <v>289</v>
      </c>
      <c r="B294" s="282">
        <v>21001</v>
      </c>
      <c r="C294" s="287" t="s">
        <v>301</v>
      </c>
      <c r="D294" s="271">
        <v>1704</v>
      </c>
      <c r="HU294" s="54"/>
      <c r="HV294" s="54"/>
      <c r="HW294" s="54"/>
      <c r="HX294" s="54"/>
      <c r="HY294" s="54"/>
      <c r="HZ294" s="54"/>
      <c r="IA294" s="54"/>
      <c r="IB294" s="54"/>
      <c r="IC294" s="54"/>
      <c r="ID294" s="54"/>
      <c r="IE294" s="54"/>
      <c r="IF294" s="54"/>
      <c r="IG294" s="54"/>
      <c r="IH294" s="54"/>
      <c r="II294" s="54"/>
      <c r="IJ294" s="54"/>
      <c r="IK294" s="54"/>
      <c r="IL294" s="54"/>
      <c r="IM294" s="54"/>
      <c r="IN294" s="54"/>
      <c r="IO294" s="54"/>
      <c r="IP294" s="54"/>
      <c r="IQ294" s="54"/>
      <c r="IR294" s="54"/>
      <c r="IS294" s="54"/>
      <c r="IT294" s="54"/>
      <c r="IU294" s="54"/>
      <c r="IV294" s="54"/>
    </row>
    <row r="295" spans="1:256" s="248" customFormat="1" ht="14.25">
      <c r="A295" s="283">
        <v>290</v>
      </c>
      <c r="B295" s="284">
        <v>2100101</v>
      </c>
      <c r="C295" s="285" t="s">
        <v>105</v>
      </c>
      <c r="D295" s="271">
        <v>993.7</v>
      </c>
      <c r="HU295" s="54"/>
      <c r="HV295" s="54"/>
      <c r="HW295" s="54"/>
      <c r="HX295" s="54"/>
      <c r="HY295" s="54"/>
      <c r="HZ295" s="54"/>
      <c r="IA295" s="54"/>
      <c r="IB295" s="54"/>
      <c r="IC295" s="54"/>
      <c r="ID295" s="54"/>
      <c r="IE295" s="54"/>
      <c r="IF295" s="54"/>
      <c r="IG295" s="54"/>
      <c r="IH295" s="54"/>
      <c r="II295" s="54"/>
      <c r="IJ295" s="54"/>
      <c r="IK295" s="54"/>
      <c r="IL295" s="54"/>
      <c r="IM295" s="54"/>
      <c r="IN295" s="54"/>
      <c r="IO295" s="54"/>
      <c r="IP295" s="54"/>
      <c r="IQ295" s="54"/>
      <c r="IR295" s="54"/>
      <c r="IS295" s="54"/>
      <c r="IT295" s="54"/>
      <c r="IU295" s="54"/>
      <c r="IV295" s="54"/>
    </row>
    <row r="296" spans="1:256" s="248" customFormat="1" ht="14.25">
      <c r="A296" s="276">
        <v>291</v>
      </c>
      <c r="B296" s="277">
        <v>2100199</v>
      </c>
      <c r="C296" s="287" t="s">
        <v>302</v>
      </c>
      <c r="D296" s="271">
        <v>710.3</v>
      </c>
      <c r="HU296" s="54"/>
      <c r="HV296" s="54"/>
      <c r="HW296" s="54"/>
      <c r="HX296" s="54"/>
      <c r="HY296" s="54"/>
      <c r="HZ296" s="54"/>
      <c r="IA296" s="54"/>
      <c r="IB296" s="54"/>
      <c r="IC296" s="54"/>
      <c r="ID296" s="54"/>
      <c r="IE296" s="54"/>
      <c r="IF296" s="54"/>
      <c r="IG296" s="54"/>
      <c r="IH296" s="54"/>
      <c r="II296" s="54"/>
      <c r="IJ296" s="54"/>
      <c r="IK296" s="54"/>
      <c r="IL296" s="54"/>
      <c r="IM296" s="54"/>
      <c r="IN296" s="54"/>
      <c r="IO296" s="54"/>
      <c r="IP296" s="54"/>
      <c r="IQ296" s="54"/>
      <c r="IR296" s="54"/>
      <c r="IS296" s="54"/>
      <c r="IT296" s="54"/>
      <c r="IU296" s="54"/>
      <c r="IV296" s="54"/>
    </row>
    <row r="297" spans="1:256" s="248" customFormat="1" ht="14.25">
      <c r="A297" s="281">
        <v>292</v>
      </c>
      <c r="B297" s="282">
        <v>21002</v>
      </c>
      <c r="C297" s="287" t="s">
        <v>303</v>
      </c>
      <c r="D297" s="271">
        <v>329.3</v>
      </c>
      <c r="HU297" s="54"/>
      <c r="HV297" s="54"/>
      <c r="HW297" s="54"/>
      <c r="HX297" s="54"/>
      <c r="HY297" s="54"/>
      <c r="HZ297" s="54"/>
      <c r="IA297" s="54"/>
      <c r="IB297" s="54"/>
      <c r="IC297" s="54"/>
      <c r="ID297" s="54"/>
      <c r="IE297" s="54"/>
      <c r="IF297" s="54"/>
      <c r="IG297" s="54"/>
      <c r="IH297" s="54"/>
      <c r="II297" s="54"/>
      <c r="IJ297" s="54"/>
      <c r="IK297" s="54"/>
      <c r="IL297" s="54"/>
      <c r="IM297" s="54"/>
      <c r="IN297" s="54"/>
      <c r="IO297" s="54"/>
      <c r="IP297" s="54"/>
      <c r="IQ297" s="54"/>
      <c r="IR297" s="54"/>
      <c r="IS297" s="54"/>
      <c r="IT297" s="54"/>
      <c r="IU297" s="54"/>
      <c r="IV297" s="54"/>
    </row>
    <row r="298" spans="1:256" s="248" customFormat="1" ht="14.25">
      <c r="A298" s="281">
        <v>293</v>
      </c>
      <c r="B298" s="282">
        <v>2100201</v>
      </c>
      <c r="C298" s="287" t="s">
        <v>304</v>
      </c>
      <c r="D298" s="268">
        <v>326</v>
      </c>
      <c r="HU298" s="54"/>
      <c r="HV298" s="54"/>
      <c r="HW298" s="54"/>
      <c r="HX298" s="54"/>
      <c r="HY298" s="54"/>
      <c r="HZ298" s="54"/>
      <c r="IA298" s="54"/>
      <c r="IB298" s="54"/>
      <c r="IC298" s="54"/>
      <c r="ID298" s="54"/>
      <c r="IE298" s="54"/>
      <c r="IF298" s="54"/>
      <c r="IG298" s="54"/>
      <c r="IH298" s="54"/>
      <c r="II298" s="54"/>
      <c r="IJ298" s="54"/>
      <c r="IK298" s="54"/>
      <c r="IL298" s="54"/>
      <c r="IM298" s="54"/>
      <c r="IN298" s="54"/>
      <c r="IO298" s="54"/>
      <c r="IP298" s="54"/>
      <c r="IQ298" s="54"/>
      <c r="IR298" s="54"/>
      <c r="IS298" s="54"/>
      <c r="IT298" s="54"/>
      <c r="IU298" s="54"/>
      <c r="IV298" s="54"/>
    </row>
    <row r="299" spans="1:256" s="248" customFormat="1" ht="14.25">
      <c r="A299" s="281">
        <v>294</v>
      </c>
      <c r="B299" s="282">
        <v>2100202</v>
      </c>
      <c r="C299" s="287" t="s">
        <v>305</v>
      </c>
      <c r="D299" s="268">
        <v>3</v>
      </c>
      <c r="HU299" s="54"/>
      <c r="HV299" s="54"/>
      <c r="HW299" s="54"/>
      <c r="HX299" s="54"/>
      <c r="HY299" s="54"/>
      <c r="HZ299" s="54"/>
      <c r="IA299" s="54"/>
      <c r="IB299" s="54"/>
      <c r="IC299" s="54"/>
      <c r="ID299" s="54"/>
      <c r="IE299" s="54"/>
      <c r="IF299" s="54"/>
      <c r="IG299" s="54"/>
      <c r="IH299" s="54"/>
      <c r="II299" s="54"/>
      <c r="IJ299" s="54"/>
      <c r="IK299" s="54"/>
      <c r="IL299" s="54"/>
      <c r="IM299" s="54"/>
      <c r="IN299" s="54"/>
      <c r="IO299" s="54"/>
      <c r="IP299" s="54"/>
      <c r="IQ299" s="54"/>
      <c r="IR299" s="54"/>
      <c r="IS299" s="54"/>
      <c r="IT299" s="54"/>
      <c r="IU299" s="54"/>
      <c r="IV299" s="54"/>
    </row>
    <row r="300" spans="1:256" s="248" customFormat="1" ht="14.25">
      <c r="A300" s="283">
        <v>295</v>
      </c>
      <c r="B300" s="284">
        <v>2100206</v>
      </c>
      <c r="C300" s="285" t="s">
        <v>306</v>
      </c>
      <c r="D300" s="271">
        <v>0.3</v>
      </c>
      <c r="HU300" s="54"/>
      <c r="HV300" s="54"/>
      <c r="HW300" s="54"/>
      <c r="HX300" s="54"/>
      <c r="HY300" s="54"/>
      <c r="HZ300" s="54"/>
      <c r="IA300" s="54"/>
      <c r="IB300" s="54"/>
      <c r="IC300" s="54"/>
      <c r="ID300" s="54"/>
      <c r="IE300" s="54"/>
      <c r="IF300" s="54"/>
      <c r="IG300" s="54"/>
      <c r="IH300" s="54"/>
      <c r="II300" s="54"/>
      <c r="IJ300" s="54"/>
      <c r="IK300" s="54"/>
      <c r="IL300" s="54"/>
      <c r="IM300" s="54"/>
      <c r="IN300" s="54"/>
      <c r="IO300" s="54"/>
      <c r="IP300" s="54"/>
      <c r="IQ300" s="54"/>
      <c r="IR300" s="54"/>
      <c r="IS300" s="54"/>
      <c r="IT300" s="54"/>
      <c r="IU300" s="54"/>
      <c r="IV300" s="54"/>
    </row>
    <row r="301" spans="1:256" s="248" customFormat="1" ht="14.25">
      <c r="A301" s="281">
        <v>296</v>
      </c>
      <c r="B301" s="282">
        <v>2100299</v>
      </c>
      <c r="C301" s="287" t="s">
        <v>307</v>
      </c>
      <c r="D301" s="273">
        <v>0</v>
      </c>
      <c r="HU301" s="54"/>
      <c r="HV301" s="54"/>
      <c r="HW301" s="54"/>
      <c r="HX301" s="54"/>
      <c r="HY301" s="54"/>
      <c r="HZ301" s="54"/>
      <c r="IA301" s="54"/>
      <c r="IB301" s="54"/>
      <c r="IC301" s="54"/>
      <c r="ID301" s="54"/>
      <c r="IE301" s="54"/>
      <c r="IF301" s="54"/>
      <c r="IG301" s="54"/>
      <c r="IH301" s="54"/>
      <c r="II301" s="54"/>
      <c r="IJ301" s="54"/>
      <c r="IK301" s="54"/>
      <c r="IL301" s="54"/>
      <c r="IM301" s="54"/>
      <c r="IN301" s="54"/>
      <c r="IO301" s="54"/>
      <c r="IP301" s="54"/>
      <c r="IQ301" s="54"/>
      <c r="IR301" s="54"/>
      <c r="IS301" s="54"/>
      <c r="IT301" s="54"/>
      <c r="IU301" s="54"/>
      <c r="IV301" s="54"/>
    </row>
    <row r="302" spans="1:256" s="248" customFormat="1" ht="14.25">
      <c r="A302" s="276">
        <v>297</v>
      </c>
      <c r="B302" s="277">
        <v>21003</v>
      </c>
      <c r="C302" s="287" t="s">
        <v>308</v>
      </c>
      <c r="D302" s="271">
        <v>3288.8</v>
      </c>
      <c r="HU302" s="54"/>
      <c r="HV302" s="54"/>
      <c r="HW302" s="54"/>
      <c r="HX302" s="54"/>
      <c r="HY302" s="54"/>
      <c r="HZ302" s="54"/>
      <c r="IA302" s="54"/>
      <c r="IB302" s="54"/>
      <c r="IC302" s="54"/>
      <c r="ID302" s="54"/>
      <c r="IE302" s="54"/>
      <c r="IF302" s="54"/>
      <c r="IG302" s="54"/>
      <c r="IH302" s="54"/>
      <c r="II302" s="54"/>
      <c r="IJ302" s="54"/>
      <c r="IK302" s="54"/>
      <c r="IL302" s="54"/>
      <c r="IM302" s="54"/>
      <c r="IN302" s="54"/>
      <c r="IO302" s="54"/>
      <c r="IP302" s="54"/>
      <c r="IQ302" s="54"/>
      <c r="IR302" s="54"/>
      <c r="IS302" s="54"/>
      <c r="IT302" s="54"/>
      <c r="IU302" s="54"/>
      <c r="IV302" s="54"/>
    </row>
    <row r="303" spans="1:256" s="248" customFormat="1" ht="14.25">
      <c r="A303" s="281">
        <v>298</v>
      </c>
      <c r="B303" s="282">
        <v>2100302</v>
      </c>
      <c r="C303" s="287" t="s">
        <v>309</v>
      </c>
      <c r="D303" s="271">
        <v>1609</v>
      </c>
      <c r="HU303" s="54"/>
      <c r="HV303" s="54"/>
      <c r="HW303" s="54"/>
      <c r="HX303" s="54"/>
      <c r="HY303" s="54"/>
      <c r="HZ303" s="54"/>
      <c r="IA303" s="54"/>
      <c r="IB303" s="54"/>
      <c r="IC303" s="54"/>
      <c r="ID303" s="54"/>
      <c r="IE303" s="54"/>
      <c r="IF303" s="54"/>
      <c r="IG303" s="54"/>
      <c r="IH303" s="54"/>
      <c r="II303" s="54"/>
      <c r="IJ303" s="54"/>
      <c r="IK303" s="54"/>
      <c r="IL303" s="54"/>
      <c r="IM303" s="54"/>
      <c r="IN303" s="54"/>
      <c r="IO303" s="54"/>
      <c r="IP303" s="54"/>
      <c r="IQ303" s="54"/>
      <c r="IR303" s="54"/>
      <c r="IS303" s="54"/>
      <c r="IT303" s="54"/>
      <c r="IU303" s="54"/>
      <c r="IV303" s="54"/>
    </row>
    <row r="304" spans="1:256" s="248" customFormat="1" ht="14.25">
      <c r="A304" s="281">
        <v>299</v>
      </c>
      <c r="B304" s="282">
        <v>2100399</v>
      </c>
      <c r="C304" s="287" t="s">
        <v>310</v>
      </c>
      <c r="D304" s="271">
        <v>1679.8</v>
      </c>
      <c r="HU304" s="54"/>
      <c r="HV304" s="54"/>
      <c r="HW304" s="54"/>
      <c r="HX304" s="54"/>
      <c r="HY304" s="54"/>
      <c r="HZ304" s="54"/>
      <c r="IA304" s="54"/>
      <c r="IB304" s="54"/>
      <c r="IC304" s="54"/>
      <c r="ID304" s="54"/>
      <c r="IE304" s="54"/>
      <c r="IF304" s="54"/>
      <c r="IG304" s="54"/>
      <c r="IH304" s="54"/>
      <c r="II304" s="54"/>
      <c r="IJ304" s="54"/>
      <c r="IK304" s="54"/>
      <c r="IL304" s="54"/>
      <c r="IM304" s="54"/>
      <c r="IN304" s="54"/>
      <c r="IO304" s="54"/>
      <c r="IP304" s="54"/>
      <c r="IQ304" s="54"/>
      <c r="IR304" s="54"/>
      <c r="IS304" s="54"/>
      <c r="IT304" s="54"/>
      <c r="IU304" s="54"/>
      <c r="IV304" s="54"/>
    </row>
    <row r="305" spans="1:256" s="248" customFormat="1" ht="14.25">
      <c r="A305" s="281">
        <v>300</v>
      </c>
      <c r="B305" s="282">
        <v>21004</v>
      </c>
      <c r="C305" s="287" t="s">
        <v>311</v>
      </c>
      <c r="D305" s="271">
        <v>2957.8</v>
      </c>
      <c r="HU305" s="54"/>
      <c r="HV305" s="54"/>
      <c r="HW305" s="54"/>
      <c r="HX305" s="54"/>
      <c r="HY305" s="54"/>
      <c r="HZ305" s="54"/>
      <c r="IA305" s="54"/>
      <c r="IB305" s="54"/>
      <c r="IC305" s="54"/>
      <c r="ID305" s="54"/>
      <c r="IE305" s="54"/>
      <c r="IF305" s="54"/>
      <c r="IG305" s="54"/>
      <c r="IH305" s="54"/>
      <c r="II305" s="54"/>
      <c r="IJ305" s="54"/>
      <c r="IK305" s="54"/>
      <c r="IL305" s="54"/>
      <c r="IM305" s="54"/>
      <c r="IN305" s="54"/>
      <c r="IO305" s="54"/>
      <c r="IP305" s="54"/>
      <c r="IQ305" s="54"/>
      <c r="IR305" s="54"/>
      <c r="IS305" s="54"/>
      <c r="IT305" s="54"/>
      <c r="IU305" s="54"/>
      <c r="IV305" s="54"/>
    </row>
    <row r="306" spans="1:256" s="248" customFormat="1" ht="14.25">
      <c r="A306" s="281">
        <v>301</v>
      </c>
      <c r="B306" s="282">
        <v>2100401</v>
      </c>
      <c r="C306" s="287" t="s">
        <v>312</v>
      </c>
      <c r="D306" s="271">
        <v>811.7</v>
      </c>
      <c r="HU306" s="54"/>
      <c r="HV306" s="54"/>
      <c r="HW306" s="54"/>
      <c r="HX306" s="54"/>
      <c r="HY306" s="54"/>
      <c r="HZ306" s="54"/>
      <c r="IA306" s="54"/>
      <c r="IB306" s="54"/>
      <c r="IC306" s="54"/>
      <c r="ID306" s="54"/>
      <c r="IE306" s="54"/>
      <c r="IF306" s="54"/>
      <c r="IG306" s="54"/>
      <c r="IH306" s="54"/>
      <c r="II306" s="54"/>
      <c r="IJ306" s="54"/>
      <c r="IK306" s="54"/>
      <c r="IL306" s="54"/>
      <c r="IM306" s="54"/>
      <c r="IN306" s="54"/>
      <c r="IO306" s="54"/>
      <c r="IP306" s="54"/>
      <c r="IQ306" s="54"/>
      <c r="IR306" s="54"/>
      <c r="IS306" s="54"/>
      <c r="IT306" s="54"/>
      <c r="IU306" s="54"/>
      <c r="IV306" s="54"/>
    </row>
    <row r="307" spans="1:256" s="248" customFormat="1" ht="14.25">
      <c r="A307" s="276">
        <v>302</v>
      </c>
      <c r="B307" s="277">
        <v>2100402</v>
      </c>
      <c r="C307" s="287" t="s">
        <v>313</v>
      </c>
      <c r="D307" s="271">
        <v>179.4</v>
      </c>
      <c r="HU307" s="54"/>
      <c r="HV307" s="54"/>
      <c r="HW307" s="54"/>
      <c r="HX307" s="54"/>
      <c r="HY307" s="54"/>
      <c r="HZ307" s="54"/>
      <c r="IA307" s="54"/>
      <c r="IB307" s="54"/>
      <c r="IC307" s="54"/>
      <c r="ID307" s="54"/>
      <c r="IE307" s="54"/>
      <c r="IF307" s="54"/>
      <c r="IG307" s="54"/>
      <c r="IH307" s="54"/>
      <c r="II307" s="54"/>
      <c r="IJ307" s="54"/>
      <c r="IK307" s="54"/>
      <c r="IL307" s="54"/>
      <c r="IM307" s="54"/>
      <c r="IN307" s="54"/>
      <c r="IO307" s="54"/>
      <c r="IP307" s="54"/>
      <c r="IQ307" s="54"/>
      <c r="IR307" s="54"/>
      <c r="IS307" s="54"/>
      <c r="IT307" s="54"/>
      <c r="IU307" s="54"/>
      <c r="IV307" s="54"/>
    </row>
    <row r="308" spans="1:256" s="248" customFormat="1" ht="14.25">
      <c r="A308" s="281">
        <v>303</v>
      </c>
      <c r="B308" s="282">
        <v>2100403</v>
      </c>
      <c r="C308" s="287" t="s">
        <v>314</v>
      </c>
      <c r="D308" s="271">
        <v>340.3</v>
      </c>
      <c r="HU308" s="54"/>
      <c r="HV308" s="54"/>
      <c r="HW308" s="54"/>
      <c r="HX308" s="54"/>
      <c r="HY308" s="54"/>
      <c r="HZ308" s="54"/>
      <c r="IA308" s="54"/>
      <c r="IB308" s="54"/>
      <c r="IC308" s="54"/>
      <c r="ID308" s="54"/>
      <c r="IE308" s="54"/>
      <c r="IF308" s="54"/>
      <c r="IG308" s="54"/>
      <c r="IH308" s="54"/>
      <c r="II308" s="54"/>
      <c r="IJ308" s="54"/>
      <c r="IK308" s="54"/>
      <c r="IL308" s="54"/>
      <c r="IM308" s="54"/>
      <c r="IN308" s="54"/>
      <c r="IO308" s="54"/>
      <c r="IP308" s="54"/>
      <c r="IQ308" s="54"/>
      <c r="IR308" s="54"/>
      <c r="IS308" s="54"/>
      <c r="IT308" s="54"/>
      <c r="IU308" s="54"/>
      <c r="IV308" s="54"/>
    </row>
    <row r="309" spans="1:256" s="248" customFormat="1" ht="14.25">
      <c r="A309" s="283">
        <v>304</v>
      </c>
      <c r="B309" s="284">
        <v>2100408</v>
      </c>
      <c r="C309" s="285" t="s">
        <v>315</v>
      </c>
      <c r="D309" s="271">
        <v>1061.1</v>
      </c>
      <c r="HU309" s="54"/>
      <c r="HV309" s="54"/>
      <c r="HW309" s="54"/>
      <c r="HX309" s="54"/>
      <c r="HY309" s="54"/>
      <c r="HZ309" s="54"/>
      <c r="IA309" s="54"/>
      <c r="IB309" s="54"/>
      <c r="IC309" s="54"/>
      <c r="ID309" s="54"/>
      <c r="IE309" s="54"/>
      <c r="IF309" s="54"/>
      <c r="IG309" s="54"/>
      <c r="IH309" s="54"/>
      <c r="II309" s="54"/>
      <c r="IJ309" s="54"/>
      <c r="IK309" s="54"/>
      <c r="IL309" s="54"/>
      <c r="IM309" s="54"/>
      <c r="IN309" s="54"/>
      <c r="IO309" s="54"/>
      <c r="IP309" s="54"/>
      <c r="IQ309" s="54"/>
      <c r="IR309" s="54"/>
      <c r="IS309" s="54"/>
      <c r="IT309" s="54"/>
      <c r="IU309" s="54"/>
      <c r="IV309" s="54"/>
    </row>
    <row r="310" spans="1:256" s="248" customFormat="1" ht="14.25">
      <c r="A310" s="281">
        <v>305</v>
      </c>
      <c r="B310" s="282">
        <v>2100409</v>
      </c>
      <c r="C310" s="287" t="s">
        <v>316</v>
      </c>
      <c r="D310" s="271">
        <v>0.4</v>
      </c>
      <c r="HU310" s="54"/>
      <c r="HV310" s="54"/>
      <c r="HW310" s="54"/>
      <c r="HX310" s="54"/>
      <c r="HY310" s="54"/>
      <c r="HZ310" s="54"/>
      <c r="IA310" s="54"/>
      <c r="IB310" s="54"/>
      <c r="IC310" s="54"/>
      <c r="ID310" s="54"/>
      <c r="IE310" s="54"/>
      <c r="IF310" s="54"/>
      <c r="IG310" s="54"/>
      <c r="IH310" s="54"/>
      <c r="II310" s="54"/>
      <c r="IJ310" s="54"/>
      <c r="IK310" s="54"/>
      <c r="IL310" s="54"/>
      <c r="IM310" s="54"/>
      <c r="IN310" s="54"/>
      <c r="IO310" s="54"/>
      <c r="IP310" s="54"/>
      <c r="IQ310" s="54"/>
      <c r="IR310" s="54"/>
      <c r="IS310" s="54"/>
      <c r="IT310" s="54"/>
      <c r="IU310" s="54"/>
      <c r="IV310" s="54"/>
    </row>
    <row r="311" spans="1:256" s="248" customFormat="1" ht="14.25">
      <c r="A311" s="283">
        <v>306</v>
      </c>
      <c r="B311" s="284">
        <v>2100410</v>
      </c>
      <c r="C311" s="285" t="s">
        <v>317</v>
      </c>
      <c r="D311" s="271">
        <v>500</v>
      </c>
      <c r="HU311" s="54"/>
      <c r="HV311" s="54"/>
      <c r="HW311" s="54"/>
      <c r="HX311" s="54"/>
      <c r="HY311" s="54"/>
      <c r="HZ311" s="54"/>
      <c r="IA311" s="54"/>
      <c r="IB311" s="54"/>
      <c r="IC311" s="54"/>
      <c r="ID311" s="54"/>
      <c r="IE311" s="54"/>
      <c r="IF311" s="54"/>
      <c r="IG311" s="54"/>
      <c r="IH311" s="54"/>
      <c r="II311" s="54"/>
      <c r="IJ311" s="54"/>
      <c r="IK311" s="54"/>
      <c r="IL311" s="54"/>
      <c r="IM311" s="54"/>
      <c r="IN311" s="54"/>
      <c r="IO311" s="54"/>
      <c r="IP311" s="54"/>
      <c r="IQ311" s="54"/>
      <c r="IR311" s="54"/>
      <c r="IS311" s="54"/>
      <c r="IT311" s="54"/>
      <c r="IU311" s="54"/>
      <c r="IV311" s="54"/>
    </row>
    <row r="312" spans="1:256" s="248" customFormat="1" ht="14.25">
      <c r="A312" s="281">
        <v>307</v>
      </c>
      <c r="B312" s="282">
        <v>2100499</v>
      </c>
      <c r="C312" s="287" t="s">
        <v>318</v>
      </c>
      <c r="D312" s="273">
        <v>65</v>
      </c>
      <c r="HU312" s="54"/>
      <c r="HV312" s="54"/>
      <c r="HW312" s="54"/>
      <c r="HX312" s="54"/>
      <c r="HY312" s="54"/>
      <c r="HZ312" s="54"/>
      <c r="IA312" s="54"/>
      <c r="IB312" s="54"/>
      <c r="IC312" s="54"/>
      <c r="ID312" s="54"/>
      <c r="IE312" s="54"/>
      <c r="IF312" s="54"/>
      <c r="IG312" s="54"/>
      <c r="IH312" s="54"/>
      <c r="II312" s="54"/>
      <c r="IJ312" s="54"/>
      <c r="IK312" s="54"/>
      <c r="IL312" s="54"/>
      <c r="IM312" s="54"/>
      <c r="IN312" s="54"/>
      <c r="IO312" s="54"/>
      <c r="IP312" s="54"/>
      <c r="IQ312" s="54"/>
      <c r="IR312" s="54"/>
      <c r="IS312" s="54"/>
      <c r="IT312" s="54"/>
      <c r="IU312" s="54"/>
      <c r="IV312" s="54"/>
    </row>
    <row r="313" spans="1:256" s="248" customFormat="1" ht="14.25">
      <c r="A313" s="283">
        <v>308</v>
      </c>
      <c r="B313" s="284">
        <v>21007</v>
      </c>
      <c r="C313" s="285" t="s">
        <v>319</v>
      </c>
      <c r="D313" s="271">
        <v>1502</v>
      </c>
      <c r="HU313" s="54"/>
      <c r="HV313" s="54"/>
      <c r="HW313" s="54"/>
      <c r="HX313" s="54"/>
      <c r="HY313" s="54"/>
      <c r="HZ313" s="54"/>
      <c r="IA313" s="54"/>
      <c r="IB313" s="54"/>
      <c r="IC313" s="54"/>
      <c r="ID313" s="54"/>
      <c r="IE313" s="54"/>
      <c r="IF313" s="54"/>
      <c r="IG313" s="54"/>
      <c r="IH313" s="54"/>
      <c r="II313" s="54"/>
      <c r="IJ313" s="54"/>
      <c r="IK313" s="54"/>
      <c r="IL313" s="54"/>
      <c r="IM313" s="54"/>
      <c r="IN313" s="54"/>
      <c r="IO313" s="54"/>
      <c r="IP313" s="54"/>
      <c r="IQ313" s="54"/>
      <c r="IR313" s="54"/>
      <c r="IS313" s="54"/>
      <c r="IT313" s="54"/>
      <c r="IU313" s="54"/>
      <c r="IV313" s="54"/>
    </row>
    <row r="314" spans="1:256" s="248" customFormat="1" ht="14.25">
      <c r="A314" s="281">
        <v>309</v>
      </c>
      <c r="B314" s="282">
        <v>2100716</v>
      </c>
      <c r="C314" s="287" t="s">
        <v>320</v>
      </c>
      <c r="D314" s="272">
        <v>0</v>
      </c>
      <c r="HU314" s="54"/>
      <c r="HV314" s="54"/>
      <c r="HW314" s="54"/>
      <c r="HX314" s="54"/>
      <c r="HY314" s="54"/>
      <c r="HZ314" s="54"/>
      <c r="IA314" s="54"/>
      <c r="IB314" s="54"/>
      <c r="IC314" s="54"/>
      <c r="ID314" s="54"/>
      <c r="IE314" s="54"/>
      <c r="IF314" s="54"/>
      <c r="IG314" s="54"/>
      <c r="IH314" s="54"/>
      <c r="II314" s="54"/>
      <c r="IJ314" s="54"/>
      <c r="IK314" s="54"/>
      <c r="IL314" s="54"/>
      <c r="IM314" s="54"/>
      <c r="IN314" s="54"/>
      <c r="IO314" s="54"/>
      <c r="IP314" s="54"/>
      <c r="IQ314" s="54"/>
      <c r="IR314" s="54"/>
      <c r="IS314" s="54"/>
      <c r="IT314" s="54"/>
      <c r="IU314" s="54"/>
      <c r="IV314" s="54"/>
    </row>
    <row r="315" spans="1:256" s="248" customFormat="1" ht="14.25">
      <c r="A315" s="281">
        <v>310</v>
      </c>
      <c r="B315" s="282">
        <v>2100717</v>
      </c>
      <c r="C315" s="287" t="s">
        <v>321</v>
      </c>
      <c r="D315" s="268">
        <v>1502</v>
      </c>
      <c r="HU315" s="54"/>
      <c r="HV315" s="54"/>
      <c r="HW315" s="54"/>
      <c r="HX315" s="54"/>
      <c r="HY315" s="54"/>
      <c r="HZ315" s="54"/>
      <c r="IA315" s="54"/>
      <c r="IB315" s="54"/>
      <c r="IC315" s="54"/>
      <c r="ID315" s="54"/>
      <c r="IE315" s="54"/>
      <c r="IF315" s="54"/>
      <c r="IG315" s="54"/>
      <c r="IH315" s="54"/>
      <c r="II315" s="54"/>
      <c r="IJ315" s="54"/>
      <c r="IK315" s="54"/>
      <c r="IL315" s="54"/>
      <c r="IM315" s="54"/>
      <c r="IN315" s="54"/>
      <c r="IO315" s="54"/>
      <c r="IP315" s="54"/>
      <c r="IQ315" s="54"/>
      <c r="IR315" s="54"/>
      <c r="IS315" s="54"/>
      <c r="IT315" s="54"/>
      <c r="IU315" s="54"/>
      <c r="IV315" s="54"/>
    </row>
    <row r="316" spans="1:256" s="248" customFormat="1" ht="14.25">
      <c r="A316" s="283">
        <v>311</v>
      </c>
      <c r="B316" s="284">
        <v>2100799</v>
      </c>
      <c r="C316" s="285" t="s">
        <v>322</v>
      </c>
      <c r="D316" s="272">
        <v>0</v>
      </c>
      <c r="HU316" s="54"/>
      <c r="HV316" s="54"/>
      <c r="HW316" s="54"/>
      <c r="HX316" s="54"/>
      <c r="HY316" s="54"/>
      <c r="HZ316" s="54"/>
      <c r="IA316" s="54"/>
      <c r="IB316" s="54"/>
      <c r="IC316" s="54"/>
      <c r="ID316" s="54"/>
      <c r="IE316" s="54"/>
      <c r="IF316" s="54"/>
      <c r="IG316" s="54"/>
      <c r="IH316" s="54"/>
      <c r="II316" s="54"/>
      <c r="IJ316" s="54"/>
      <c r="IK316" s="54"/>
      <c r="IL316" s="54"/>
      <c r="IM316" s="54"/>
      <c r="IN316" s="54"/>
      <c r="IO316" s="54"/>
      <c r="IP316" s="54"/>
      <c r="IQ316" s="54"/>
      <c r="IR316" s="54"/>
      <c r="IS316" s="54"/>
      <c r="IT316" s="54"/>
      <c r="IU316" s="54"/>
      <c r="IV316" s="54"/>
    </row>
    <row r="317" spans="1:256" s="248" customFormat="1" ht="14.25">
      <c r="A317" s="283">
        <v>312</v>
      </c>
      <c r="B317" s="284">
        <v>21011</v>
      </c>
      <c r="C317" s="285" t="s">
        <v>323</v>
      </c>
      <c r="D317" s="271">
        <v>17709</v>
      </c>
      <c r="HU317" s="54"/>
      <c r="HV317" s="54"/>
      <c r="HW317" s="54"/>
      <c r="HX317" s="54"/>
      <c r="HY317" s="54"/>
      <c r="HZ317" s="54"/>
      <c r="IA317" s="54"/>
      <c r="IB317" s="54"/>
      <c r="IC317" s="54"/>
      <c r="ID317" s="54"/>
      <c r="IE317" s="54"/>
      <c r="IF317" s="54"/>
      <c r="IG317" s="54"/>
      <c r="IH317" s="54"/>
      <c r="II317" s="54"/>
      <c r="IJ317" s="54"/>
      <c r="IK317" s="54"/>
      <c r="IL317" s="54"/>
      <c r="IM317" s="54"/>
      <c r="IN317" s="54"/>
      <c r="IO317" s="54"/>
      <c r="IP317" s="54"/>
      <c r="IQ317" s="54"/>
      <c r="IR317" s="54"/>
      <c r="IS317" s="54"/>
      <c r="IT317" s="54"/>
      <c r="IU317" s="54"/>
      <c r="IV317" s="54"/>
    </row>
    <row r="318" spans="1:256" s="248" customFormat="1" ht="14.25">
      <c r="A318" s="281">
        <v>313</v>
      </c>
      <c r="B318" s="282">
        <v>2101101</v>
      </c>
      <c r="C318" s="287" t="s">
        <v>324</v>
      </c>
      <c r="D318" s="272">
        <v>6384.22</v>
      </c>
      <c r="HU318" s="54"/>
      <c r="HV318" s="54"/>
      <c r="HW318" s="54"/>
      <c r="HX318" s="54"/>
      <c r="HY318" s="54"/>
      <c r="HZ318" s="54"/>
      <c r="IA318" s="54"/>
      <c r="IB318" s="54"/>
      <c r="IC318" s="54"/>
      <c r="ID318" s="54"/>
      <c r="IE318" s="54"/>
      <c r="IF318" s="54"/>
      <c r="IG318" s="54"/>
      <c r="IH318" s="54"/>
      <c r="II318" s="54"/>
      <c r="IJ318" s="54"/>
      <c r="IK318" s="54"/>
      <c r="IL318" s="54"/>
      <c r="IM318" s="54"/>
      <c r="IN318" s="54"/>
      <c r="IO318" s="54"/>
      <c r="IP318" s="54"/>
      <c r="IQ318" s="54"/>
      <c r="IR318" s="54"/>
      <c r="IS318" s="54"/>
      <c r="IT318" s="54"/>
      <c r="IU318" s="54"/>
      <c r="IV318" s="54"/>
    </row>
    <row r="319" spans="1:256" s="248" customFormat="1" ht="14.25">
      <c r="A319" s="281">
        <v>314</v>
      </c>
      <c r="B319" s="282">
        <v>2101102</v>
      </c>
      <c r="C319" s="287" t="s">
        <v>325</v>
      </c>
      <c r="D319" s="272">
        <v>11324.77</v>
      </c>
      <c r="HU319" s="54"/>
      <c r="HV319" s="54"/>
      <c r="HW319" s="54"/>
      <c r="HX319" s="54"/>
      <c r="HY319" s="54"/>
      <c r="HZ319" s="54"/>
      <c r="IA319" s="54"/>
      <c r="IB319" s="54"/>
      <c r="IC319" s="54"/>
      <c r="ID319" s="54"/>
      <c r="IE319" s="54"/>
      <c r="IF319" s="54"/>
      <c r="IG319" s="54"/>
      <c r="IH319" s="54"/>
      <c r="II319" s="54"/>
      <c r="IJ319" s="54"/>
      <c r="IK319" s="54"/>
      <c r="IL319" s="54"/>
      <c r="IM319" s="54"/>
      <c r="IN319" s="54"/>
      <c r="IO319" s="54"/>
      <c r="IP319" s="54"/>
      <c r="IQ319" s="54"/>
      <c r="IR319" s="54"/>
      <c r="IS319" s="54"/>
      <c r="IT319" s="54"/>
      <c r="IU319" s="54"/>
      <c r="IV319" s="54"/>
    </row>
    <row r="320" spans="1:256" s="248" customFormat="1" ht="14.25">
      <c r="A320" s="281">
        <v>315</v>
      </c>
      <c r="B320" s="282">
        <v>2101103</v>
      </c>
      <c r="C320" s="287" t="s">
        <v>326</v>
      </c>
      <c r="D320" s="273">
        <v>0</v>
      </c>
      <c r="HU320" s="54"/>
      <c r="HV320" s="54"/>
      <c r="HW320" s="54"/>
      <c r="HX320" s="54"/>
      <c r="HY320" s="54"/>
      <c r="HZ320" s="54"/>
      <c r="IA320" s="54"/>
      <c r="IB320" s="54"/>
      <c r="IC320" s="54"/>
      <c r="ID320" s="54"/>
      <c r="IE320" s="54"/>
      <c r="IF320" s="54"/>
      <c r="IG320" s="54"/>
      <c r="IH320" s="54"/>
      <c r="II320" s="54"/>
      <c r="IJ320" s="54"/>
      <c r="IK320" s="54"/>
      <c r="IL320" s="54"/>
      <c r="IM320" s="54"/>
      <c r="IN320" s="54"/>
      <c r="IO320" s="54"/>
      <c r="IP320" s="54"/>
      <c r="IQ320" s="54"/>
      <c r="IR320" s="54"/>
      <c r="IS320" s="54"/>
      <c r="IT320" s="54"/>
      <c r="IU320" s="54"/>
      <c r="IV320" s="54"/>
    </row>
    <row r="321" spans="1:256" s="248" customFormat="1" ht="14.25">
      <c r="A321" s="281">
        <v>316</v>
      </c>
      <c r="B321" s="282">
        <v>21012</v>
      </c>
      <c r="C321" s="287" t="s">
        <v>327</v>
      </c>
      <c r="D321" s="271">
        <v>0</v>
      </c>
      <c r="HU321" s="54"/>
      <c r="HV321" s="54"/>
      <c r="HW321" s="54"/>
      <c r="HX321" s="54"/>
      <c r="HY321" s="54"/>
      <c r="HZ321" s="54"/>
      <c r="IA321" s="54"/>
      <c r="IB321" s="54"/>
      <c r="IC321" s="54"/>
      <c r="ID321" s="54"/>
      <c r="IE321" s="54"/>
      <c r="IF321" s="54"/>
      <c r="IG321" s="54"/>
      <c r="IH321" s="54"/>
      <c r="II321" s="54"/>
      <c r="IJ321" s="54"/>
      <c r="IK321" s="54"/>
      <c r="IL321" s="54"/>
      <c r="IM321" s="54"/>
      <c r="IN321" s="54"/>
      <c r="IO321" s="54"/>
      <c r="IP321" s="54"/>
      <c r="IQ321" s="54"/>
      <c r="IR321" s="54"/>
      <c r="IS321" s="54"/>
      <c r="IT321" s="54"/>
      <c r="IU321" s="54"/>
      <c r="IV321" s="54"/>
    </row>
    <row r="322" spans="1:256" s="248" customFormat="1" ht="14.25">
      <c r="A322" s="283">
        <v>317</v>
      </c>
      <c r="B322" s="284">
        <v>2101201</v>
      </c>
      <c r="C322" s="285" t="s">
        <v>328</v>
      </c>
      <c r="D322" s="273">
        <v>0</v>
      </c>
      <c r="HU322" s="54"/>
      <c r="HV322" s="54"/>
      <c r="HW322" s="54"/>
      <c r="HX322" s="54"/>
      <c r="HY322" s="54"/>
      <c r="HZ322" s="54"/>
      <c r="IA322" s="54"/>
      <c r="IB322" s="54"/>
      <c r="IC322" s="54"/>
      <c r="ID322" s="54"/>
      <c r="IE322" s="54"/>
      <c r="IF322" s="54"/>
      <c r="IG322" s="54"/>
      <c r="IH322" s="54"/>
      <c r="II322" s="54"/>
      <c r="IJ322" s="54"/>
      <c r="IK322" s="54"/>
      <c r="IL322" s="54"/>
      <c r="IM322" s="54"/>
      <c r="IN322" s="54"/>
      <c r="IO322" s="54"/>
      <c r="IP322" s="54"/>
      <c r="IQ322" s="54"/>
      <c r="IR322" s="54"/>
      <c r="IS322" s="54"/>
      <c r="IT322" s="54"/>
      <c r="IU322" s="54"/>
      <c r="IV322" s="54"/>
    </row>
    <row r="323" spans="1:256" s="248" customFormat="1" ht="14.25">
      <c r="A323" s="283">
        <v>318</v>
      </c>
      <c r="B323" s="284">
        <v>2101202</v>
      </c>
      <c r="C323" s="285" t="s">
        <v>329</v>
      </c>
      <c r="D323" s="273">
        <v>0</v>
      </c>
      <c r="HU323" s="54"/>
      <c r="HV323" s="54"/>
      <c r="HW323" s="54"/>
      <c r="HX323" s="54"/>
      <c r="HY323" s="54"/>
      <c r="HZ323" s="54"/>
      <c r="IA323" s="54"/>
      <c r="IB323" s="54"/>
      <c r="IC323" s="54"/>
      <c r="ID323" s="54"/>
      <c r="IE323" s="54"/>
      <c r="IF323" s="54"/>
      <c r="IG323" s="54"/>
      <c r="IH323" s="54"/>
      <c r="II323" s="54"/>
      <c r="IJ323" s="54"/>
      <c r="IK323" s="54"/>
      <c r="IL323" s="54"/>
      <c r="IM323" s="54"/>
      <c r="IN323" s="54"/>
      <c r="IO323" s="54"/>
      <c r="IP323" s="54"/>
      <c r="IQ323" s="54"/>
      <c r="IR323" s="54"/>
      <c r="IS323" s="54"/>
      <c r="IT323" s="54"/>
      <c r="IU323" s="54"/>
      <c r="IV323" s="54"/>
    </row>
    <row r="324" spans="1:256" s="248" customFormat="1" ht="14.25">
      <c r="A324" s="281">
        <v>319</v>
      </c>
      <c r="B324" s="282">
        <v>2101299</v>
      </c>
      <c r="C324" s="287" t="s">
        <v>330</v>
      </c>
      <c r="D324" s="273">
        <v>0</v>
      </c>
      <c r="HU324" s="54"/>
      <c r="HV324" s="54"/>
      <c r="HW324" s="54"/>
      <c r="HX324" s="54"/>
      <c r="HY324" s="54"/>
      <c r="HZ324" s="54"/>
      <c r="IA324" s="54"/>
      <c r="IB324" s="54"/>
      <c r="IC324" s="54"/>
      <c r="ID324" s="54"/>
      <c r="IE324" s="54"/>
      <c r="IF324" s="54"/>
      <c r="IG324" s="54"/>
      <c r="IH324" s="54"/>
      <c r="II324" s="54"/>
      <c r="IJ324" s="54"/>
      <c r="IK324" s="54"/>
      <c r="IL324" s="54"/>
      <c r="IM324" s="54"/>
      <c r="IN324" s="54"/>
      <c r="IO324" s="54"/>
      <c r="IP324" s="54"/>
      <c r="IQ324" s="54"/>
      <c r="IR324" s="54"/>
      <c r="IS324" s="54"/>
      <c r="IT324" s="54"/>
      <c r="IU324" s="54"/>
      <c r="IV324" s="54"/>
    </row>
    <row r="325" spans="1:256" s="248" customFormat="1" ht="14.25">
      <c r="A325" s="281">
        <v>320</v>
      </c>
      <c r="B325" s="282">
        <v>21013</v>
      </c>
      <c r="C325" s="287" t="s">
        <v>331</v>
      </c>
      <c r="D325" s="271">
        <v>2200</v>
      </c>
      <c r="HU325" s="54"/>
      <c r="HV325" s="54"/>
      <c r="HW325" s="54"/>
      <c r="HX325" s="54"/>
      <c r="HY325" s="54"/>
      <c r="HZ325" s="54"/>
      <c r="IA325" s="54"/>
      <c r="IB325" s="54"/>
      <c r="IC325" s="54"/>
      <c r="ID325" s="54"/>
      <c r="IE325" s="54"/>
      <c r="IF325" s="54"/>
      <c r="IG325" s="54"/>
      <c r="IH325" s="54"/>
      <c r="II325" s="54"/>
      <c r="IJ325" s="54"/>
      <c r="IK325" s="54"/>
      <c r="IL325" s="54"/>
      <c r="IM325" s="54"/>
      <c r="IN325" s="54"/>
      <c r="IO325" s="54"/>
      <c r="IP325" s="54"/>
      <c r="IQ325" s="54"/>
      <c r="IR325" s="54"/>
      <c r="IS325" s="54"/>
      <c r="IT325" s="54"/>
      <c r="IU325" s="54"/>
      <c r="IV325" s="54"/>
    </row>
    <row r="326" spans="1:256" s="248" customFormat="1" ht="14.25">
      <c r="A326" s="283">
        <v>321</v>
      </c>
      <c r="B326" s="284">
        <v>2101301</v>
      </c>
      <c r="C326" s="285" t="s">
        <v>332</v>
      </c>
      <c r="D326" s="268">
        <v>2200</v>
      </c>
      <c r="HU326" s="54"/>
      <c r="HV326" s="54"/>
      <c r="HW326" s="54"/>
      <c r="HX326" s="54"/>
      <c r="HY326" s="54"/>
      <c r="HZ326" s="54"/>
      <c r="IA326" s="54"/>
      <c r="IB326" s="54"/>
      <c r="IC326" s="54"/>
      <c r="ID326" s="54"/>
      <c r="IE326" s="54"/>
      <c r="IF326" s="54"/>
      <c r="IG326" s="54"/>
      <c r="IH326" s="54"/>
      <c r="II326" s="54"/>
      <c r="IJ326" s="54"/>
      <c r="IK326" s="54"/>
      <c r="IL326" s="54"/>
      <c r="IM326" s="54"/>
      <c r="IN326" s="54"/>
      <c r="IO326" s="54"/>
      <c r="IP326" s="54"/>
      <c r="IQ326" s="54"/>
      <c r="IR326" s="54"/>
      <c r="IS326" s="54"/>
      <c r="IT326" s="54"/>
      <c r="IU326" s="54"/>
      <c r="IV326" s="54"/>
    </row>
    <row r="327" spans="1:256" s="248" customFormat="1" ht="14.25">
      <c r="A327" s="283">
        <v>322</v>
      </c>
      <c r="B327" s="284">
        <v>21014</v>
      </c>
      <c r="C327" s="285" t="s">
        <v>333</v>
      </c>
      <c r="D327" s="271">
        <v>0</v>
      </c>
      <c r="HU327" s="54"/>
      <c r="HV327" s="54"/>
      <c r="HW327" s="54"/>
      <c r="HX327" s="54"/>
      <c r="HY327" s="54"/>
      <c r="HZ327" s="54"/>
      <c r="IA327" s="54"/>
      <c r="IB327" s="54"/>
      <c r="IC327" s="54"/>
      <c r="ID327" s="54"/>
      <c r="IE327" s="54"/>
      <c r="IF327" s="54"/>
      <c r="IG327" s="54"/>
      <c r="IH327" s="54"/>
      <c r="II327" s="54"/>
      <c r="IJ327" s="54"/>
      <c r="IK327" s="54"/>
      <c r="IL327" s="54"/>
      <c r="IM327" s="54"/>
      <c r="IN327" s="54"/>
      <c r="IO327" s="54"/>
      <c r="IP327" s="54"/>
      <c r="IQ327" s="54"/>
      <c r="IR327" s="54"/>
      <c r="IS327" s="54"/>
      <c r="IT327" s="54"/>
      <c r="IU327" s="54"/>
      <c r="IV327" s="54"/>
    </row>
    <row r="328" spans="1:256" s="248" customFormat="1" ht="14.25">
      <c r="A328" s="281">
        <v>323</v>
      </c>
      <c r="B328" s="282">
        <v>2101401</v>
      </c>
      <c r="C328" s="287" t="s">
        <v>334</v>
      </c>
      <c r="D328" s="268">
        <v>0</v>
      </c>
      <c r="HU328" s="54"/>
      <c r="HV328" s="54"/>
      <c r="HW328" s="54"/>
      <c r="HX328" s="54"/>
      <c r="HY328" s="54"/>
      <c r="HZ328" s="54"/>
      <c r="IA328" s="54"/>
      <c r="IB328" s="54"/>
      <c r="IC328" s="54"/>
      <c r="ID328" s="54"/>
      <c r="IE328" s="54"/>
      <c r="IF328" s="54"/>
      <c r="IG328" s="54"/>
      <c r="IH328" s="54"/>
      <c r="II328" s="54"/>
      <c r="IJ328" s="54"/>
      <c r="IK328" s="54"/>
      <c r="IL328" s="54"/>
      <c r="IM328" s="54"/>
      <c r="IN328" s="54"/>
      <c r="IO328" s="54"/>
      <c r="IP328" s="54"/>
      <c r="IQ328" s="54"/>
      <c r="IR328" s="54"/>
      <c r="IS328" s="54"/>
      <c r="IT328" s="54"/>
      <c r="IU328" s="54"/>
      <c r="IV328" s="54"/>
    </row>
    <row r="329" spans="1:256" s="248" customFormat="1" ht="14.25">
      <c r="A329" s="281">
        <v>324</v>
      </c>
      <c r="B329" s="282">
        <v>21015</v>
      </c>
      <c r="C329" s="287" t="s">
        <v>335</v>
      </c>
      <c r="D329" s="271">
        <v>8348.6</v>
      </c>
      <c r="HU329" s="54"/>
      <c r="HV329" s="54"/>
      <c r="HW329" s="54"/>
      <c r="HX329" s="54"/>
      <c r="HY329" s="54"/>
      <c r="HZ329" s="54"/>
      <c r="IA329" s="54"/>
      <c r="IB329" s="54"/>
      <c r="IC329" s="54"/>
      <c r="ID329" s="54"/>
      <c r="IE329" s="54"/>
      <c r="IF329" s="54"/>
      <c r="IG329" s="54"/>
      <c r="IH329" s="54"/>
      <c r="II329" s="54"/>
      <c r="IJ329" s="54"/>
      <c r="IK329" s="54"/>
      <c r="IL329" s="54"/>
      <c r="IM329" s="54"/>
      <c r="IN329" s="54"/>
      <c r="IO329" s="54"/>
      <c r="IP329" s="54"/>
      <c r="IQ329" s="54"/>
      <c r="IR329" s="54"/>
      <c r="IS329" s="54"/>
      <c r="IT329" s="54"/>
      <c r="IU329" s="54"/>
      <c r="IV329" s="54"/>
    </row>
    <row r="330" spans="1:256" s="248" customFormat="1" ht="14.25">
      <c r="A330" s="281">
        <v>325</v>
      </c>
      <c r="B330" s="282">
        <v>2101501</v>
      </c>
      <c r="C330" s="287" t="s">
        <v>105</v>
      </c>
      <c r="D330" s="271">
        <v>8031.5</v>
      </c>
      <c r="HU330" s="54"/>
      <c r="HV330" s="54"/>
      <c r="HW330" s="54"/>
      <c r="HX330" s="54"/>
      <c r="HY330" s="54"/>
      <c r="HZ330" s="54"/>
      <c r="IA330" s="54"/>
      <c r="IB330" s="54"/>
      <c r="IC330" s="54"/>
      <c r="ID330" s="54"/>
      <c r="IE330" s="54"/>
      <c r="IF330" s="54"/>
      <c r="IG330" s="54"/>
      <c r="IH330" s="54"/>
      <c r="II330" s="54"/>
      <c r="IJ330" s="54"/>
      <c r="IK330" s="54"/>
      <c r="IL330" s="54"/>
      <c r="IM330" s="54"/>
      <c r="IN330" s="54"/>
      <c r="IO330" s="54"/>
      <c r="IP330" s="54"/>
      <c r="IQ330" s="54"/>
      <c r="IR330" s="54"/>
      <c r="IS330" s="54"/>
      <c r="IT330" s="54"/>
      <c r="IU330" s="54"/>
      <c r="IV330" s="54"/>
    </row>
    <row r="331" spans="1:256" s="248" customFormat="1" ht="14.25">
      <c r="A331" s="281">
        <v>326</v>
      </c>
      <c r="B331" s="282">
        <v>2101502</v>
      </c>
      <c r="C331" s="287" t="s">
        <v>106</v>
      </c>
      <c r="D331" s="271">
        <v>0</v>
      </c>
      <c r="HU331" s="54"/>
      <c r="HV331" s="54"/>
      <c r="HW331" s="54"/>
      <c r="HX331" s="54"/>
      <c r="HY331" s="54"/>
      <c r="HZ331" s="54"/>
      <c r="IA331" s="54"/>
      <c r="IB331" s="54"/>
      <c r="IC331" s="54"/>
      <c r="ID331" s="54"/>
      <c r="IE331" s="54"/>
      <c r="IF331" s="54"/>
      <c r="IG331" s="54"/>
      <c r="IH331" s="54"/>
      <c r="II331" s="54"/>
      <c r="IJ331" s="54"/>
      <c r="IK331" s="54"/>
      <c r="IL331" s="54"/>
      <c r="IM331" s="54"/>
      <c r="IN331" s="54"/>
      <c r="IO331" s="54"/>
      <c r="IP331" s="54"/>
      <c r="IQ331" s="54"/>
      <c r="IR331" s="54"/>
      <c r="IS331" s="54"/>
      <c r="IT331" s="54"/>
      <c r="IU331" s="54"/>
      <c r="IV331" s="54"/>
    </row>
    <row r="332" spans="1:256" s="248" customFormat="1" ht="14.25">
      <c r="A332" s="281">
        <v>327</v>
      </c>
      <c r="B332" s="282">
        <v>2101550</v>
      </c>
      <c r="C332" s="287" t="s">
        <v>111</v>
      </c>
      <c r="D332" s="271">
        <v>317.1</v>
      </c>
      <c r="HU332" s="54"/>
      <c r="HV332" s="54"/>
      <c r="HW332" s="54"/>
      <c r="HX332" s="54"/>
      <c r="HY332" s="54"/>
      <c r="HZ332" s="54"/>
      <c r="IA332" s="54"/>
      <c r="IB332" s="54"/>
      <c r="IC332" s="54"/>
      <c r="ID332" s="54"/>
      <c r="IE332" s="54"/>
      <c r="IF332" s="54"/>
      <c r="IG332" s="54"/>
      <c r="IH332" s="54"/>
      <c r="II332" s="54"/>
      <c r="IJ332" s="54"/>
      <c r="IK332" s="54"/>
      <c r="IL332" s="54"/>
      <c r="IM332" s="54"/>
      <c r="IN332" s="54"/>
      <c r="IO332" s="54"/>
      <c r="IP332" s="54"/>
      <c r="IQ332" s="54"/>
      <c r="IR332" s="54"/>
      <c r="IS332" s="54"/>
      <c r="IT332" s="54"/>
      <c r="IU332" s="54"/>
      <c r="IV332" s="54"/>
    </row>
    <row r="333" spans="1:256" s="248" customFormat="1" ht="14.25">
      <c r="A333" s="283">
        <v>328</v>
      </c>
      <c r="B333" s="284">
        <v>2101599</v>
      </c>
      <c r="C333" s="285" t="s">
        <v>336</v>
      </c>
      <c r="D333" s="271">
        <v>0</v>
      </c>
      <c r="HU333" s="54"/>
      <c r="HV333" s="54"/>
      <c r="HW333" s="54"/>
      <c r="HX333" s="54"/>
      <c r="HY333" s="54"/>
      <c r="HZ333" s="54"/>
      <c r="IA333" s="54"/>
      <c r="IB333" s="54"/>
      <c r="IC333" s="54"/>
      <c r="ID333" s="54"/>
      <c r="IE333" s="54"/>
      <c r="IF333" s="54"/>
      <c r="IG333" s="54"/>
      <c r="IH333" s="54"/>
      <c r="II333" s="54"/>
      <c r="IJ333" s="54"/>
      <c r="IK333" s="54"/>
      <c r="IL333" s="54"/>
      <c r="IM333" s="54"/>
      <c r="IN333" s="54"/>
      <c r="IO333" s="54"/>
      <c r="IP333" s="54"/>
      <c r="IQ333" s="54"/>
      <c r="IR333" s="54"/>
      <c r="IS333" s="54"/>
      <c r="IT333" s="54"/>
      <c r="IU333" s="54"/>
      <c r="IV333" s="54"/>
    </row>
    <row r="334" spans="1:256" s="248" customFormat="1" ht="14.25">
      <c r="A334" s="281">
        <v>329</v>
      </c>
      <c r="B334" s="282">
        <v>211</v>
      </c>
      <c r="C334" s="287" t="s">
        <v>76</v>
      </c>
      <c r="D334" s="268">
        <v>4375</v>
      </c>
      <c r="HU334" s="54"/>
      <c r="HV334" s="54"/>
      <c r="HW334" s="54"/>
      <c r="HX334" s="54"/>
      <c r="HY334" s="54"/>
      <c r="HZ334" s="54"/>
      <c r="IA334" s="54"/>
      <c r="IB334" s="54"/>
      <c r="IC334" s="54"/>
      <c r="ID334" s="54"/>
      <c r="IE334" s="54"/>
      <c r="IF334" s="54"/>
      <c r="IG334" s="54"/>
      <c r="IH334" s="54"/>
      <c r="II334" s="54"/>
      <c r="IJ334" s="54"/>
      <c r="IK334" s="54"/>
      <c r="IL334" s="54"/>
      <c r="IM334" s="54"/>
      <c r="IN334" s="54"/>
      <c r="IO334" s="54"/>
      <c r="IP334" s="54"/>
      <c r="IQ334" s="54"/>
      <c r="IR334" s="54"/>
      <c r="IS334" s="54"/>
      <c r="IT334" s="54"/>
      <c r="IU334" s="54"/>
      <c r="IV334" s="54"/>
    </row>
    <row r="335" spans="1:256" s="248" customFormat="1" ht="14.25">
      <c r="A335" s="283">
        <v>330</v>
      </c>
      <c r="B335" s="284">
        <v>21101</v>
      </c>
      <c r="C335" s="285" t="s">
        <v>337</v>
      </c>
      <c r="D335" s="271">
        <v>33.6</v>
      </c>
      <c r="HU335" s="54"/>
      <c r="HV335" s="54"/>
      <c r="HW335" s="54"/>
      <c r="HX335" s="54"/>
      <c r="HY335" s="54"/>
      <c r="HZ335" s="54"/>
      <c r="IA335" s="54"/>
      <c r="IB335" s="54"/>
      <c r="IC335" s="54"/>
      <c r="ID335" s="54"/>
      <c r="IE335" s="54"/>
      <c r="IF335" s="54"/>
      <c r="IG335" s="54"/>
      <c r="IH335" s="54"/>
      <c r="II335" s="54"/>
      <c r="IJ335" s="54"/>
      <c r="IK335" s="54"/>
      <c r="IL335" s="54"/>
      <c r="IM335" s="54"/>
      <c r="IN335" s="54"/>
      <c r="IO335" s="54"/>
      <c r="IP335" s="54"/>
      <c r="IQ335" s="54"/>
      <c r="IR335" s="54"/>
      <c r="IS335" s="54"/>
      <c r="IT335" s="54"/>
      <c r="IU335" s="54"/>
      <c r="IV335" s="54"/>
    </row>
    <row r="336" spans="1:256" s="248" customFormat="1" ht="14.25">
      <c r="A336" s="283">
        <v>331</v>
      </c>
      <c r="B336" s="284">
        <v>2110101</v>
      </c>
      <c r="C336" s="285" t="s">
        <v>105</v>
      </c>
      <c r="D336" s="273">
        <v>0</v>
      </c>
      <c r="HU336" s="54"/>
      <c r="HV336" s="54"/>
      <c r="HW336" s="54"/>
      <c r="HX336" s="54"/>
      <c r="HY336" s="54"/>
      <c r="HZ336" s="54"/>
      <c r="IA336" s="54"/>
      <c r="IB336" s="54"/>
      <c r="IC336" s="54"/>
      <c r="ID336" s="54"/>
      <c r="IE336" s="54"/>
      <c r="IF336" s="54"/>
      <c r="IG336" s="54"/>
      <c r="IH336" s="54"/>
      <c r="II336" s="54"/>
      <c r="IJ336" s="54"/>
      <c r="IK336" s="54"/>
      <c r="IL336" s="54"/>
      <c r="IM336" s="54"/>
      <c r="IN336" s="54"/>
      <c r="IO336" s="54"/>
      <c r="IP336" s="54"/>
      <c r="IQ336" s="54"/>
      <c r="IR336" s="54"/>
      <c r="IS336" s="54"/>
      <c r="IT336" s="54"/>
      <c r="IU336" s="54"/>
      <c r="IV336" s="54"/>
    </row>
    <row r="337" spans="1:256" s="248" customFormat="1" ht="14.25">
      <c r="A337" s="281">
        <v>332</v>
      </c>
      <c r="B337" s="282">
        <v>2110199</v>
      </c>
      <c r="C337" s="287" t="s">
        <v>338</v>
      </c>
      <c r="D337" s="271">
        <v>33.6</v>
      </c>
      <c r="HU337" s="54"/>
      <c r="HV337" s="54"/>
      <c r="HW337" s="54"/>
      <c r="HX337" s="54"/>
      <c r="HY337" s="54"/>
      <c r="HZ337" s="54"/>
      <c r="IA337" s="54"/>
      <c r="IB337" s="54"/>
      <c r="IC337" s="54"/>
      <c r="ID337" s="54"/>
      <c r="IE337" s="54"/>
      <c r="IF337" s="54"/>
      <c r="IG337" s="54"/>
      <c r="IH337" s="54"/>
      <c r="II337" s="54"/>
      <c r="IJ337" s="54"/>
      <c r="IK337" s="54"/>
      <c r="IL337" s="54"/>
      <c r="IM337" s="54"/>
      <c r="IN337" s="54"/>
      <c r="IO337" s="54"/>
      <c r="IP337" s="54"/>
      <c r="IQ337" s="54"/>
      <c r="IR337" s="54"/>
      <c r="IS337" s="54"/>
      <c r="IT337" s="54"/>
      <c r="IU337" s="54"/>
      <c r="IV337" s="54"/>
    </row>
    <row r="338" spans="1:256" s="248" customFormat="1" ht="14.25">
      <c r="A338" s="281">
        <v>333</v>
      </c>
      <c r="B338" s="282">
        <v>21102</v>
      </c>
      <c r="C338" s="287" t="s">
        <v>339</v>
      </c>
      <c r="D338" s="271">
        <v>0</v>
      </c>
      <c r="HU338" s="54"/>
      <c r="HV338" s="54"/>
      <c r="HW338" s="54"/>
      <c r="HX338" s="54"/>
      <c r="HY338" s="54"/>
      <c r="HZ338" s="54"/>
      <c r="IA338" s="54"/>
      <c r="IB338" s="54"/>
      <c r="IC338" s="54"/>
      <c r="ID338" s="54"/>
      <c r="IE338" s="54"/>
      <c r="IF338" s="54"/>
      <c r="IG338" s="54"/>
      <c r="IH338" s="54"/>
      <c r="II338" s="54"/>
      <c r="IJ338" s="54"/>
      <c r="IK338" s="54"/>
      <c r="IL338" s="54"/>
      <c r="IM338" s="54"/>
      <c r="IN338" s="54"/>
      <c r="IO338" s="54"/>
      <c r="IP338" s="54"/>
      <c r="IQ338" s="54"/>
      <c r="IR338" s="54"/>
      <c r="IS338" s="54"/>
      <c r="IT338" s="54"/>
      <c r="IU338" s="54"/>
      <c r="IV338" s="54"/>
    </row>
    <row r="339" spans="1:256" s="248" customFormat="1" ht="14.25">
      <c r="A339" s="283">
        <v>334</v>
      </c>
      <c r="B339" s="284">
        <v>2110299</v>
      </c>
      <c r="C339" s="285" t="s">
        <v>340</v>
      </c>
      <c r="D339" s="268">
        <v>0</v>
      </c>
      <c r="HU339" s="54"/>
      <c r="HV339" s="54"/>
      <c r="HW339" s="54"/>
      <c r="HX339" s="54"/>
      <c r="HY339" s="54"/>
      <c r="HZ339" s="54"/>
      <c r="IA339" s="54"/>
      <c r="IB339" s="54"/>
      <c r="IC339" s="54"/>
      <c r="ID339" s="54"/>
      <c r="IE339" s="54"/>
      <c r="IF339" s="54"/>
      <c r="IG339" s="54"/>
      <c r="IH339" s="54"/>
      <c r="II339" s="54"/>
      <c r="IJ339" s="54"/>
      <c r="IK339" s="54"/>
      <c r="IL339" s="54"/>
      <c r="IM339" s="54"/>
      <c r="IN339" s="54"/>
      <c r="IO339" s="54"/>
      <c r="IP339" s="54"/>
      <c r="IQ339" s="54"/>
      <c r="IR339" s="54"/>
      <c r="IS339" s="54"/>
      <c r="IT339" s="54"/>
      <c r="IU339" s="54"/>
      <c r="IV339" s="54"/>
    </row>
    <row r="340" spans="1:256" s="248" customFormat="1" ht="14.25">
      <c r="A340" s="281">
        <v>335</v>
      </c>
      <c r="B340" s="282">
        <v>21103</v>
      </c>
      <c r="C340" s="287" t="s">
        <v>341</v>
      </c>
      <c r="D340" s="271">
        <v>4341.8</v>
      </c>
      <c r="HU340" s="54"/>
      <c r="HV340" s="54"/>
      <c r="HW340" s="54"/>
      <c r="HX340" s="54"/>
      <c r="HY340" s="54"/>
      <c r="HZ340" s="54"/>
      <c r="IA340" s="54"/>
      <c r="IB340" s="54"/>
      <c r="IC340" s="54"/>
      <c r="ID340" s="54"/>
      <c r="IE340" s="54"/>
      <c r="IF340" s="54"/>
      <c r="IG340" s="54"/>
      <c r="IH340" s="54"/>
      <c r="II340" s="54"/>
      <c r="IJ340" s="54"/>
      <c r="IK340" s="54"/>
      <c r="IL340" s="54"/>
      <c r="IM340" s="54"/>
      <c r="IN340" s="54"/>
      <c r="IO340" s="54"/>
      <c r="IP340" s="54"/>
      <c r="IQ340" s="54"/>
      <c r="IR340" s="54"/>
      <c r="IS340" s="54"/>
      <c r="IT340" s="54"/>
      <c r="IU340" s="54"/>
      <c r="IV340" s="54"/>
    </row>
    <row r="341" spans="1:256" s="248" customFormat="1" ht="14.25">
      <c r="A341" s="283">
        <v>336</v>
      </c>
      <c r="B341" s="284">
        <v>2110301</v>
      </c>
      <c r="C341" s="285" t="s">
        <v>342</v>
      </c>
      <c r="D341" s="271">
        <v>3736.8</v>
      </c>
      <c r="HU341" s="54"/>
      <c r="HV341" s="54"/>
      <c r="HW341" s="54"/>
      <c r="HX341" s="54"/>
      <c r="HY341" s="54"/>
      <c r="HZ341" s="54"/>
      <c r="IA341" s="54"/>
      <c r="IB341" s="54"/>
      <c r="IC341" s="54"/>
      <c r="ID341" s="54"/>
      <c r="IE341" s="54"/>
      <c r="IF341" s="54"/>
      <c r="IG341" s="54"/>
      <c r="IH341" s="54"/>
      <c r="II341" s="54"/>
      <c r="IJ341" s="54"/>
      <c r="IK341" s="54"/>
      <c r="IL341" s="54"/>
      <c r="IM341" s="54"/>
      <c r="IN341" s="54"/>
      <c r="IO341" s="54"/>
      <c r="IP341" s="54"/>
      <c r="IQ341" s="54"/>
      <c r="IR341" s="54"/>
      <c r="IS341" s="54"/>
      <c r="IT341" s="54"/>
      <c r="IU341" s="54"/>
      <c r="IV341" s="54"/>
    </row>
    <row r="342" spans="1:256" s="248" customFormat="1" ht="14.25">
      <c r="A342" s="283">
        <v>337</v>
      </c>
      <c r="B342" s="284">
        <v>2110302</v>
      </c>
      <c r="C342" s="285" t="s">
        <v>343</v>
      </c>
      <c r="D342" s="268">
        <v>341</v>
      </c>
      <c r="HU342" s="54"/>
      <c r="HV342" s="54"/>
      <c r="HW342" s="54"/>
      <c r="HX342" s="54"/>
      <c r="HY342" s="54"/>
      <c r="HZ342" s="54"/>
      <c r="IA342" s="54"/>
      <c r="IB342" s="54"/>
      <c r="IC342" s="54"/>
      <c r="ID342" s="54"/>
      <c r="IE342" s="54"/>
      <c r="IF342" s="54"/>
      <c r="IG342" s="54"/>
      <c r="IH342" s="54"/>
      <c r="II342" s="54"/>
      <c r="IJ342" s="54"/>
      <c r="IK342" s="54"/>
      <c r="IL342" s="54"/>
      <c r="IM342" s="54"/>
      <c r="IN342" s="54"/>
      <c r="IO342" s="54"/>
      <c r="IP342" s="54"/>
      <c r="IQ342" s="54"/>
      <c r="IR342" s="54"/>
      <c r="IS342" s="54"/>
      <c r="IT342" s="54"/>
      <c r="IU342" s="54"/>
      <c r="IV342" s="54"/>
    </row>
    <row r="343" spans="1:256" s="248" customFormat="1" ht="14.25">
      <c r="A343" s="281">
        <v>338</v>
      </c>
      <c r="B343" s="282">
        <v>2110399</v>
      </c>
      <c r="C343" s="287" t="s">
        <v>344</v>
      </c>
      <c r="D343" s="268">
        <v>264</v>
      </c>
      <c r="HU343" s="54"/>
      <c r="HV343" s="54"/>
      <c r="HW343" s="54"/>
      <c r="HX343" s="54"/>
      <c r="HY343" s="54"/>
      <c r="HZ343" s="54"/>
      <c r="IA343" s="54"/>
      <c r="IB343" s="54"/>
      <c r="IC343" s="54"/>
      <c r="ID343" s="54"/>
      <c r="IE343" s="54"/>
      <c r="IF343" s="54"/>
      <c r="IG343" s="54"/>
      <c r="IH343" s="54"/>
      <c r="II343" s="54"/>
      <c r="IJ343" s="54"/>
      <c r="IK343" s="54"/>
      <c r="IL343" s="54"/>
      <c r="IM343" s="54"/>
      <c r="IN343" s="54"/>
      <c r="IO343" s="54"/>
      <c r="IP343" s="54"/>
      <c r="IQ343" s="54"/>
      <c r="IR343" s="54"/>
      <c r="IS343" s="54"/>
      <c r="IT343" s="54"/>
      <c r="IU343" s="54"/>
      <c r="IV343" s="54"/>
    </row>
    <row r="344" spans="1:256" s="248" customFormat="1" ht="14.25">
      <c r="A344" s="281">
        <v>339</v>
      </c>
      <c r="B344" s="282">
        <v>212</v>
      </c>
      <c r="C344" s="287" t="s">
        <v>77</v>
      </c>
      <c r="D344" s="271">
        <v>4266.7</v>
      </c>
      <c r="HU344" s="54"/>
      <c r="HV344" s="54"/>
      <c r="HW344" s="54"/>
      <c r="HX344" s="54"/>
      <c r="HY344" s="54"/>
      <c r="HZ344" s="54"/>
      <c r="IA344" s="54"/>
      <c r="IB344" s="54"/>
      <c r="IC344" s="54"/>
      <c r="ID344" s="54"/>
      <c r="IE344" s="54"/>
      <c r="IF344" s="54"/>
      <c r="IG344" s="54"/>
      <c r="IH344" s="54"/>
      <c r="II344" s="54"/>
      <c r="IJ344" s="54"/>
      <c r="IK344" s="54"/>
      <c r="IL344" s="54"/>
      <c r="IM344" s="54"/>
      <c r="IN344" s="54"/>
      <c r="IO344" s="54"/>
      <c r="IP344" s="54"/>
      <c r="IQ344" s="54"/>
      <c r="IR344" s="54"/>
      <c r="IS344" s="54"/>
      <c r="IT344" s="54"/>
      <c r="IU344" s="54"/>
      <c r="IV344" s="54"/>
    </row>
    <row r="345" spans="1:256" s="248" customFormat="1" ht="14.25">
      <c r="A345" s="283">
        <v>340</v>
      </c>
      <c r="B345" s="284">
        <v>21201</v>
      </c>
      <c r="C345" s="285" t="s">
        <v>345</v>
      </c>
      <c r="D345" s="271">
        <v>3942.9</v>
      </c>
      <c r="HU345" s="54"/>
      <c r="HV345" s="54"/>
      <c r="HW345" s="54"/>
      <c r="HX345" s="54"/>
      <c r="HY345" s="54"/>
      <c r="HZ345" s="54"/>
      <c r="IA345" s="54"/>
      <c r="IB345" s="54"/>
      <c r="IC345" s="54"/>
      <c r="ID345" s="54"/>
      <c r="IE345" s="54"/>
      <c r="IF345" s="54"/>
      <c r="IG345" s="54"/>
      <c r="IH345" s="54"/>
      <c r="II345" s="54"/>
      <c r="IJ345" s="54"/>
      <c r="IK345" s="54"/>
      <c r="IL345" s="54"/>
      <c r="IM345" s="54"/>
      <c r="IN345" s="54"/>
      <c r="IO345" s="54"/>
      <c r="IP345" s="54"/>
      <c r="IQ345" s="54"/>
      <c r="IR345" s="54"/>
      <c r="IS345" s="54"/>
      <c r="IT345" s="54"/>
      <c r="IU345" s="54"/>
      <c r="IV345" s="54"/>
    </row>
    <row r="346" spans="1:256" s="248" customFormat="1" ht="14.25">
      <c r="A346" s="283">
        <v>341</v>
      </c>
      <c r="B346" s="284">
        <v>2120101</v>
      </c>
      <c r="C346" s="285" t="s">
        <v>105</v>
      </c>
      <c r="D346" s="271">
        <v>265.9</v>
      </c>
      <c r="HU346" s="54"/>
      <c r="HV346" s="54"/>
      <c r="HW346" s="54"/>
      <c r="HX346" s="54"/>
      <c r="HY346" s="54"/>
      <c r="HZ346" s="54"/>
      <c r="IA346" s="54"/>
      <c r="IB346" s="54"/>
      <c r="IC346" s="54"/>
      <c r="ID346" s="54"/>
      <c r="IE346" s="54"/>
      <c r="IF346" s="54"/>
      <c r="IG346" s="54"/>
      <c r="IH346" s="54"/>
      <c r="II346" s="54"/>
      <c r="IJ346" s="54"/>
      <c r="IK346" s="54"/>
      <c r="IL346" s="54"/>
      <c r="IM346" s="54"/>
      <c r="IN346" s="54"/>
      <c r="IO346" s="54"/>
      <c r="IP346" s="54"/>
      <c r="IQ346" s="54"/>
      <c r="IR346" s="54"/>
      <c r="IS346" s="54"/>
      <c r="IT346" s="54"/>
      <c r="IU346" s="54"/>
      <c r="IV346" s="54"/>
    </row>
    <row r="347" spans="1:256" s="248" customFormat="1" ht="14.25">
      <c r="A347" s="281">
        <v>342</v>
      </c>
      <c r="B347" s="282">
        <v>2120103</v>
      </c>
      <c r="C347" s="287" t="s">
        <v>155</v>
      </c>
      <c r="D347" s="271">
        <v>0</v>
      </c>
      <c r="HU347" s="54"/>
      <c r="HV347" s="54"/>
      <c r="HW347" s="54"/>
      <c r="HX347" s="54"/>
      <c r="HY347" s="54"/>
      <c r="HZ347" s="54"/>
      <c r="IA347" s="54"/>
      <c r="IB347" s="54"/>
      <c r="IC347" s="54"/>
      <c r="ID347" s="54"/>
      <c r="IE347" s="54"/>
      <c r="IF347" s="54"/>
      <c r="IG347" s="54"/>
      <c r="IH347" s="54"/>
      <c r="II347" s="54"/>
      <c r="IJ347" s="54"/>
      <c r="IK347" s="54"/>
      <c r="IL347" s="54"/>
      <c r="IM347" s="54"/>
      <c r="IN347" s="54"/>
      <c r="IO347" s="54"/>
      <c r="IP347" s="54"/>
      <c r="IQ347" s="54"/>
      <c r="IR347" s="54"/>
      <c r="IS347" s="54"/>
      <c r="IT347" s="54"/>
      <c r="IU347" s="54"/>
      <c r="IV347" s="54"/>
    </row>
    <row r="348" spans="1:256" s="248" customFormat="1" ht="14.25">
      <c r="A348" s="281">
        <v>343</v>
      </c>
      <c r="B348" s="282">
        <v>2120104</v>
      </c>
      <c r="C348" s="287" t="s">
        <v>346</v>
      </c>
      <c r="D348" s="271">
        <v>1633.3</v>
      </c>
      <c r="HU348" s="54"/>
      <c r="HV348" s="54"/>
      <c r="HW348" s="54"/>
      <c r="HX348" s="54"/>
      <c r="HY348" s="54"/>
      <c r="HZ348" s="54"/>
      <c r="IA348" s="54"/>
      <c r="IB348" s="54"/>
      <c r="IC348" s="54"/>
      <c r="ID348" s="54"/>
      <c r="IE348" s="54"/>
      <c r="IF348" s="54"/>
      <c r="IG348" s="54"/>
      <c r="IH348" s="54"/>
      <c r="II348" s="54"/>
      <c r="IJ348" s="54"/>
      <c r="IK348" s="54"/>
      <c r="IL348" s="54"/>
      <c r="IM348" s="54"/>
      <c r="IN348" s="54"/>
      <c r="IO348" s="54"/>
      <c r="IP348" s="54"/>
      <c r="IQ348" s="54"/>
      <c r="IR348" s="54"/>
      <c r="IS348" s="54"/>
      <c r="IT348" s="54"/>
      <c r="IU348" s="54"/>
      <c r="IV348" s="54"/>
    </row>
    <row r="349" spans="1:256" s="248" customFormat="1" ht="14.25">
      <c r="A349" s="281">
        <v>344</v>
      </c>
      <c r="B349" s="282">
        <v>2120109</v>
      </c>
      <c r="C349" s="287" t="s">
        <v>347</v>
      </c>
      <c r="D349" s="271">
        <v>0</v>
      </c>
      <c r="HU349" s="54"/>
      <c r="HV349" s="54"/>
      <c r="HW349" s="54"/>
      <c r="HX349" s="54"/>
      <c r="HY349" s="54"/>
      <c r="HZ349" s="54"/>
      <c r="IA349" s="54"/>
      <c r="IB349" s="54"/>
      <c r="IC349" s="54"/>
      <c r="ID349" s="54"/>
      <c r="IE349" s="54"/>
      <c r="IF349" s="54"/>
      <c r="IG349" s="54"/>
      <c r="IH349" s="54"/>
      <c r="II349" s="54"/>
      <c r="IJ349" s="54"/>
      <c r="IK349" s="54"/>
      <c r="IL349" s="54"/>
      <c r="IM349" s="54"/>
      <c r="IN349" s="54"/>
      <c r="IO349" s="54"/>
      <c r="IP349" s="54"/>
      <c r="IQ349" s="54"/>
      <c r="IR349" s="54"/>
      <c r="IS349" s="54"/>
      <c r="IT349" s="54"/>
      <c r="IU349" s="54"/>
      <c r="IV349" s="54"/>
    </row>
    <row r="350" spans="1:256" s="248" customFormat="1" ht="14.25">
      <c r="A350" s="281">
        <v>345</v>
      </c>
      <c r="B350" s="282">
        <v>2120199</v>
      </c>
      <c r="C350" s="287" t="s">
        <v>348</v>
      </c>
      <c r="D350" s="271">
        <v>2043.7</v>
      </c>
      <c r="HU350" s="54"/>
      <c r="HV350" s="54"/>
      <c r="HW350" s="54"/>
      <c r="HX350" s="54"/>
      <c r="HY350" s="54"/>
      <c r="HZ350" s="54"/>
      <c r="IA350" s="54"/>
      <c r="IB350" s="54"/>
      <c r="IC350" s="54"/>
      <c r="ID350" s="54"/>
      <c r="IE350" s="54"/>
      <c r="IF350" s="54"/>
      <c r="IG350" s="54"/>
      <c r="IH350" s="54"/>
      <c r="II350" s="54"/>
      <c r="IJ350" s="54"/>
      <c r="IK350" s="54"/>
      <c r="IL350" s="54"/>
      <c r="IM350" s="54"/>
      <c r="IN350" s="54"/>
      <c r="IO350" s="54"/>
      <c r="IP350" s="54"/>
      <c r="IQ350" s="54"/>
      <c r="IR350" s="54"/>
      <c r="IS350" s="54"/>
      <c r="IT350" s="54"/>
      <c r="IU350" s="54"/>
      <c r="IV350" s="54"/>
    </row>
    <row r="351" spans="1:256" s="248" customFormat="1" ht="14.25">
      <c r="A351" s="283">
        <v>346</v>
      </c>
      <c r="B351" s="284">
        <v>21202</v>
      </c>
      <c r="C351" s="285" t="s">
        <v>349</v>
      </c>
      <c r="D351" s="271">
        <v>0</v>
      </c>
      <c r="HU351" s="54"/>
      <c r="HV351" s="54"/>
      <c r="HW351" s="54"/>
      <c r="HX351" s="54"/>
      <c r="HY351" s="54"/>
      <c r="HZ351" s="54"/>
      <c r="IA351" s="54"/>
      <c r="IB351" s="54"/>
      <c r="IC351" s="54"/>
      <c r="ID351" s="54"/>
      <c r="IE351" s="54"/>
      <c r="IF351" s="54"/>
      <c r="IG351" s="54"/>
      <c r="IH351" s="54"/>
      <c r="II351" s="54"/>
      <c r="IJ351" s="54"/>
      <c r="IK351" s="54"/>
      <c r="IL351" s="54"/>
      <c r="IM351" s="54"/>
      <c r="IN351" s="54"/>
      <c r="IO351" s="54"/>
      <c r="IP351" s="54"/>
      <c r="IQ351" s="54"/>
      <c r="IR351" s="54"/>
      <c r="IS351" s="54"/>
      <c r="IT351" s="54"/>
      <c r="IU351" s="54"/>
      <c r="IV351" s="54"/>
    </row>
    <row r="352" spans="1:256" s="248" customFormat="1" ht="14.25">
      <c r="A352" s="281">
        <v>347</v>
      </c>
      <c r="B352" s="282">
        <v>2120201</v>
      </c>
      <c r="C352" s="287" t="s">
        <v>349</v>
      </c>
      <c r="D352" s="268">
        <v>0</v>
      </c>
      <c r="HU352" s="54"/>
      <c r="HV352" s="54"/>
      <c r="HW352" s="54"/>
      <c r="HX352" s="54"/>
      <c r="HY352" s="54"/>
      <c r="HZ352" s="54"/>
      <c r="IA352" s="54"/>
      <c r="IB352" s="54"/>
      <c r="IC352" s="54"/>
      <c r="ID352" s="54"/>
      <c r="IE352" s="54"/>
      <c r="IF352" s="54"/>
      <c r="IG352" s="54"/>
      <c r="IH352" s="54"/>
      <c r="II352" s="54"/>
      <c r="IJ352" s="54"/>
      <c r="IK352" s="54"/>
      <c r="IL352" s="54"/>
      <c r="IM352" s="54"/>
      <c r="IN352" s="54"/>
      <c r="IO352" s="54"/>
      <c r="IP352" s="54"/>
      <c r="IQ352" s="54"/>
      <c r="IR352" s="54"/>
      <c r="IS352" s="54"/>
      <c r="IT352" s="54"/>
      <c r="IU352" s="54"/>
      <c r="IV352" s="54"/>
    </row>
    <row r="353" spans="1:256" s="248" customFormat="1" ht="14.25">
      <c r="A353" s="281">
        <v>348</v>
      </c>
      <c r="B353" s="282">
        <v>21203</v>
      </c>
      <c r="C353" s="287" t="s">
        <v>350</v>
      </c>
      <c r="D353" s="271">
        <v>229.8</v>
      </c>
      <c r="HU353" s="54"/>
      <c r="HV353" s="54"/>
      <c r="HW353" s="54"/>
      <c r="HX353" s="54"/>
      <c r="HY353" s="54"/>
      <c r="HZ353" s="54"/>
      <c r="IA353" s="54"/>
      <c r="IB353" s="54"/>
      <c r="IC353" s="54"/>
      <c r="ID353" s="54"/>
      <c r="IE353" s="54"/>
      <c r="IF353" s="54"/>
      <c r="IG353" s="54"/>
      <c r="IH353" s="54"/>
      <c r="II353" s="54"/>
      <c r="IJ353" s="54"/>
      <c r="IK353" s="54"/>
      <c r="IL353" s="54"/>
      <c r="IM353" s="54"/>
      <c r="IN353" s="54"/>
      <c r="IO353" s="54"/>
      <c r="IP353" s="54"/>
      <c r="IQ353" s="54"/>
      <c r="IR353" s="54"/>
      <c r="IS353" s="54"/>
      <c r="IT353" s="54"/>
      <c r="IU353" s="54"/>
      <c r="IV353" s="54"/>
    </row>
    <row r="354" spans="1:256" s="248" customFormat="1" ht="14.25">
      <c r="A354" s="283">
        <v>349</v>
      </c>
      <c r="B354" s="284">
        <v>2120303</v>
      </c>
      <c r="C354" s="285" t="s">
        <v>351</v>
      </c>
      <c r="D354" s="268">
        <v>0</v>
      </c>
      <c r="HU354" s="54"/>
      <c r="HV354" s="54"/>
      <c r="HW354" s="54"/>
      <c r="HX354" s="54"/>
      <c r="HY354" s="54"/>
      <c r="HZ354" s="54"/>
      <c r="IA354" s="54"/>
      <c r="IB354" s="54"/>
      <c r="IC354" s="54"/>
      <c r="ID354" s="54"/>
      <c r="IE354" s="54"/>
      <c r="IF354" s="54"/>
      <c r="IG354" s="54"/>
      <c r="IH354" s="54"/>
      <c r="II354" s="54"/>
      <c r="IJ354" s="54"/>
      <c r="IK354" s="54"/>
      <c r="IL354" s="54"/>
      <c r="IM354" s="54"/>
      <c r="IN354" s="54"/>
      <c r="IO354" s="54"/>
      <c r="IP354" s="54"/>
      <c r="IQ354" s="54"/>
      <c r="IR354" s="54"/>
      <c r="IS354" s="54"/>
      <c r="IT354" s="54"/>
      <c r="IU354" s="54"/>
      <c r="IV354" s="54"/>
    </row>
    <row r="355" spans="1:256" s="248" customFormat="1" ht="14.25">
      <c r="A355" s="281">
        <v>350</v>
      </c>
      <c r="B355" s="282">
        <v>2120399</v>
      </c>
      <c r="C355" s="287" t="s">
        <v>352</v>
      </c>
      <c r="D355" s="271">
        <v>229.8</v>
      </c>
      <c r="HU355" s="54"/>
      <c r="HV355" s="54"/>
      <c r="HW355" s="54"/>
      <c r="HX355" s="54"/>
      <c r="HY355" s="54"/>
      <c r="HZ355" s="54"/>
      <c r="IA355" s="54"/>
      <c r="IB355" s="54"/>
      <c r="IC355" s="54"/>
      <c r="ID355" s="54"/>
      <c r="IE355" s="54"/>
      <c r="IF355" s="54"/>
      <c r="IG355" s="54"/>
      <c r="IH355" s="54"/>
      <c r="II355" s="54"/>
      <c r="IJ355" s="54"/>
      <c r="IK355" s="54"/>
      <c r="IL355" s="54"/>
      <c r="IM355" s="54"/>
      <c r="IN355" s="54"/>
      <c r="IO355" s="54"/>
      <c r="IP355" s="54"/>
      <c r="IQ355" s="54"/>
      <c r="IR355" s="54"/>
      <c r="IS355" s="54"/>
      <c r="IT355" s="54"/>
      <c r="IU355" s="54"/>
      <c r="IV355" s="54"/>
    </row>
    <row r="356" spans="1:256" s="248" customFormat="1" ht="14.25">
      <c r="A356" s="283">
        <v>351</v>
      </c>
      <c r="B356" s="284">
        <v>21205</v>
      </c>
      <c r="C356" s="285" t="s">
        <v>353</v>
      </c>
      <c r="D356" s="271">
        <v>0</v>
      </c>
      <c r="HU356" s="54"/>
      <c r="HV356" s="54"/>
      <c r="HW356" s="54"/>
      <c r="HX356" s="54"/>
      <c r="HY356" s="54"/>
      <c r="HZ356" s="54"/>
      <c r="IA356" s="54"/>
      <c r="IB356" s="54"/>
      <c r="IC356" s="54"/>
      <c r="ID356" s="54"/>
      <c r="IE356" s="54"/>
      <c r="IF356" s="54"/>
      <c r="IG356" s="54"/>
      <c r="IH356" s="54"/>
      <c r="II356" s="54"/>
      <c r="IJ356" s="54"/>
      <c r="IK356" s="54"/>
      <c r="IL356" s="54"/>
      <c r="IM356" s="54"/>
      <c r="IN356" s="54"/>
      <c r="IO356" s="54"/>
      <c r="IP356" s="54"/>
      <c r="IQ356" s="54"/>
      <c r="IR356" s="54"/>
      <c r="IS356" s="54"/>
      <c r="IT356" s="54"/>
      <c r="IU356" s="54"/>
      <c r="IV356" s="54"/>
    </row>
    <row r="357" spans="1:256" s="248" customFormat="1" ht="14.25">
      <c r="A357" s="281">
        <v>352</v>
      </c>
      <c r="B357" s="282">
        <v>2120501</v>
      </c>
      <c r="C357" s="287" t="s">
        <v>353</v>
      </c>
      <c r="D357" s="268">
        <v>0</v>
      </c>
      <c r="HU357" s="54"/>
      <c r="HV357" s="54"/>
      <c r="HW357" s="54"/>
      <c r="HX357" s="54"/>
      <c r="HY357" s="54"/>
      <c r="HZ357" s="54"/>
      <c r="IA357" s="54"/>
      <c r="IB357" s="54"/>
      <c r="IC357" s="54"/>
      <c r="ID357" s="54"/>
      <c r="IE357" s="54"/>
      <c r="IF357" s="54"/>
      <c r="IG357" s="54"/>
      <c r="IH357" s="54"/>
      <c r="II357" s="54"/>
      <c r="IJ357" s="54"/>
      <c r="IK357" s="54"/>
      <c r="IL357" s="54"/>
      <c r="IM357" s="54"/>
      <c r="IN357" s="54"/>
      <c r="IO357" s="54"/>
      <c r="IP357" s="54"/>
      <c r="IQ357" s="54"/>
      <c r="IR357" s="54"/>
      <c r="IS357" s="54"/>
      <c r="IT357" s="54"/>
      <c r="IU357" s="54"/>
      <c r="IV357" s="54"/>
    </row>
    <row r="358" spans="1:256" s="248" customFormat="1" ht="14.25">
      <c r="A358" s="283">
        <v>353</v>
      </c>
      <c r="B358" s="284">
        <v>21299</v>
      </c>
      <c r="C358" s="285" t="s">
        <v>354</v>
      </c>
      <c r="D358" s="271">
        <v>94</v>
      </c>
      <c r="HU358" s="54"/>
      <c r="HV358" s="54"/>
      <c r="HW358" s="54"/>
      <c r="HX358" s="54"/>
      <c r="HY358" s="54"/>
      <c r="HZ358" s="54"/>
      <c r="IA358" s="54"/>
      <c r="IB358" s="54"/>
      <c r="IC358" s="54"/>
      <c r="ID358" s="54"/>
      <c r="IE358" s="54"/>
      <c r="IF358" s="54"/>
      <c r="IG358" s="54"/>
      <c r="IH358" s="54"/>
      <c r="II358" s="54"/>
      <c r="IJ358" s="54"/>
      <c r="IK358" s="54"/>
      <c r="IL358" s="54"/>
      <c r="IM358" s="54"/>
      <c r="IN358" s="54"/>
      <c r="IO358" s="54"/>
      <c r="IP358" s="54"/>
      <c r="IQ358" s="54"/>
      <c r="IR358" s="54"/>
      <c r="IS358" s="54"/>
      <c r="IT358" s="54"/>
      <c r="IU358" s="54"/>
      <c r="IV358" s="54"/>
    </row>
    <row r="359" spans="1:256" s="248" customFormat="1" ht="14.25">
      <c r="A359" s="283">
        <v>354</v>
      </c>
      <c r="B359" s="284">
        <v>2129999</v>
      </c>
      <c r="C359" s="285" t="s">
        <v>354</v>
      </c>
      <c r="D359" s="268">
        <v>94</v>
      </c>
      <c r="HU359" s="54"/>
      <c r="HV359" s="54"/>
      <c r="HW359" s="54"/>
      <c r="HX359" s="54"/>
      <c r="HY359" s="54"/>
      <c r="HZ359" s="54"/>
      <c r="IA359" s="54"/>
      <c r="IB359" s="54"/>
      <c r="IC359" s="54"/>
      <c r="ID359" s="54"/>
      <c r="IE359" s="54"/>
      <c r="IF359" s="54"/>
      <c r="IG359" s="54"/>
      <c r="IH359" s="54"/>
      <c r="II359" s="54"/>
      <c r="IJ359" s="54"/>
      <c r="IK359" s="54"/>
      <c r="IL359" s="54"/>
      <c r="IM359" s="54"/>
      <c r="IN359" s="54"/>
      <c r="IO359" s="54"/>
      <c r="IP359" s="54"/>
      <c r="IQ359" s="54"/>
      <c r="IR359" s="54"/>
      <c r="IS359" s="54"/>
      <c r="IT359" s="54"/>
      <c r="IU359" s="54"/>
      <c r="IV359" s="54"/>
    </row>
    <row r="360" spans="1:256" s="248" customFormat="1" ht="14.25">
      <c r="A360" s="283">
        <v>355</v>
      </c>
      <c r="B360" s="284">
        <v>213</v>
      </c>
      <c r="C360" s="285" t="s">
        <v>78</v>
      </c>
      <c r="D360" s="268">
        <v>21595</v>
      </c>
      <c r="HU360" s="54"/>
      <c r="HV360" s="54"/>
      <c r="HW360" s="54"/>
      <c r="HX360" s="54"/>
      <c r="HY360" s="54"/>
      <c r="HZ360" s="54"/>
      <c r="IA360" s="54"/>
      <c r="IB360" s="54"/>
      <c r="IC360" s="54"/>
      <c r="ID360" s="54"/>
      <c r="IE360" s="54"/>
      <c r="IF360" s="54"/>
      <c r="IG360" s="54"/>
      <c r="IH360" s="54"/>
      <c r="II360" s="54"/>
      <c r="IJ360" s="54"/>
      <c r="IK360" s="54"/>
      <c r="IL360" s="54"/>
      <c r="IM360" s="54"/>
      <c r="IN360" s="54"/>
      <c r="IO360" s="54"/>
      <c r="IP360" s="54"/>
      <c r="IQ360" s="54"/>
      <c r="IR360" s="54"/>
      <c r="IS360" s="54"/>
      <c r="IT360" s="54"/>
      <c r="IU360" s="54"/>
      <c r="IV360" s="54"/>
    </row>
    <row r="361" spans="1:256" s="248" customFormat="1" ht="14.25">
      <c r="A361" s="281">
        <v>356</v>
      </c>
      <c r="B361" s="282">
        <v>21301</v>
      </c>
      <c r="C361" s="287" t="s">
        <v>355</v>
      </c>
      <c r="D361" s="271">
        <v>5869.2</v>
      </c>
      <c r="HU361" s="54"/>
      <c r="HV361" s="54"/>
      <c r="HW361" s="54"/>
      <c r="HX361" s="54"/>
      <c r="HY361" s="54"/>
      <c r="HZ361" s="54"/>
      <c r="IA361" s="54"/>
      <c r="IB361" s="54"/>
      <c r="IC361" s="54"/>
      <c r="ID361" s="54"/>
      <c r="IE361" s="54"/>
      <c r="IF361" s="54"/>
      <c r="IG361" s="54"/>
      <c r="IH361" s="54"/>
      <c r="II361" s="54"/>
      <c r="IJ361" s="54"/>
      <c r="IK361" s="54"/>
      <c r="IL361" s="54"/>
      <c r="IM361" s="54"/>
      <c r="IN361" s="54"/>
      <c r="IO361" s="54"/>
      <c r="IP361" s="54"/>
      <c r="IQ361" s="54"/>
      <c r="IR361" s="54"/>
      <c r="IS361" s="54"/>
      <c r="IT361" s="54"/>
      <c r="IU361" s="54"/>
      <c r="IV361" s="54"/>
    </row>
    <row r="362" spans="1:256" s="248" customFormat="1" ht="14.25">
      <c r="A362" s="283">
        <v>357</v>
      </c>
      <c r="B362" s="284">
        <v>2130101</v>
      </c>
      <c r="C362" s="285" t="s">
        <v>105</v>
      </c>
      <c r="D362" s="271">
        <v>579.9</v>
      </c>
      <c r="HU362" s="54"/>
      <c r="HV362" s="54"/>
      <c r="HW362" s="54"/>
      <c r="HX362" s="54"/>
      <c r="HY362" s="54"/>
      <c r="HZ362" s="54"/>
      <c r="IA362" s="54"/>
      <c r="IB362" s="54"/>
      <c r="IC362" s="54"/>
      <c r="ID362" s="54"/>
      <c r="IE362" s="54"/>
      <c r="IF362" s="54"/>
      <c r="IG362" s="54"/>
      <c r="IH362" s="54"/>
      <c r="II362" s="54"/>
      <c r="IJ362" s="54"/>
      <c r="IK362" s="54"/>
      <c r="IL362" s="54"/>
      <c r="IM362" s="54"/>
      <c r="IN362" s="54"/>
      <c r="IO362" s="54"/>
      <c r="IP362" s="54"/>
      <c r="IQ362" s="54"/>
      <c r="IR362" s="54"/>
      <c r="IS362" s="54"/>
      <c r="IT362" s="54"/>
      <c r="IU362" s="54"/>
      <c r="IV362" s="54"/>
    </row>
    <row r="363" spans="1:256" s="248" customFormat="1" ht="14.25">
      <c r="A363" s="283">
        <v>358</v>
      </c>
      <c r="B363" s="284">
        <v>2130104</v>
      </c>
      <c r="C363" s="285" t="s">
        <v>111</v>
      </c>
      <c r="D363" s="271">
        <v>2460.6</v>
      </c>
      <c r="HU363" s="54"/>
      <c r="HV363" s="54"/>
      <c r="HW363" s="54"/>
      <c r="HX363" s="54"/>
      <c r="HY363" s="54"/>
      <c r="HZ363" s="54"/>
      <c r="IA363" s="54"/>
      <c r="IB363" s="54"/>
      <c r="IC363" s="54"/>
      <c r="ID363" s="54"/>
      <c r="IE363" s="54"/>
      <c r="IF363" s="54"/>
      <c r="IG363" s="54"/>
      <c r="IH363" s="54"/>
      <c r="II363" s="54"/>
      <c r="IJ363" s="54"/>
      <c r="IK363" s="54"/>
      <c r="IL363" s="54"/>
      <c r="IM363" s="54"/>
      <c r="IN363" s="54"/>
      <c r="IO363" s="54"/>
      <c r="IP363" s="54"/>
      <c r="IQ363" s="54"/>
      <c r="IR363" s="54"/>
      <c r="IS363" s="54"/>
      <c r="IT363" s="54"/>
      <c r="IU363" s="54"/>
      <c r="IV363" s="54"/>
    </row>
    <row r="364" spans="1:256" s="248" customFormat="1" ht="14.25">
      <c r="A364" s="281">
        <v>359</v>
      </c>
      <c r="B364" s="282">
        <v>2130106</v>
      </c>
      <c r="C364" s="287" t="s">
        <v>356</v>
      </c>
      <c r="D364" s="271">
        <v>251</v>
      </c>
      <c r="HU364" s="54"/>
      <c r="HV364" s="54"/>
      <c r="HW364" s="54"/>
      <c r="HX364" s="54"/>
      <c r="HY364" s="54"/>
      <c r="HZ364" s="54"/>
      <c r="IA364" s="54"/>
      <c r="IB364" s="54"/>
      <c r="IC364" s="54"/>
      <c r="ID364" s="54"/>
      <c r="IE364" s="54"/>
      <c r="IF364" s="54"/>
      <c r="IG364" s="54"/>
      <c r="IH364" s="54"/>
      <c r="II364" s="54"/>
      <c r="IJ364" s="54"/>
      <c r="IK364" s="54"/>
      <c r="IL364" s="54"/>
      <c r="IM364" s="54"/>
      <c r="IN364" s="54"/>
      <c r="IO364" s="54"/>
      <c r="IP364" s="54"/>
      <c r="IQ364" s="54"/>
      <c r="IR364" s="54"/>
      <c r="IS364" s="54"/>
      <c r="IT364" s="54"/>
      <c r="IU364" s="54"/>
      <c r="IV364" s="54"/>
    </row>
    <row r="365" spans="1:256" s="248" customFormat="1" ht="14.25">
      <c r="A365" s="283">
        <v>360</v>
      </c>
      <c r="B365" s="284">
        <v>2130108</v>
      </c>
      <c r="C365" s="285" t="s">
        <v>357</v>
      </c>
      <c r="D365" s="271">
        <v>369.9</v>
      </c>
      <c r="HU365" s="54"/>
      <c r="HV365" s="54"/>
      <c r="HW365" s="54"/>
      <c r="HX365" s="54"/>
      <c r="HY365" s="54"/>
      <c r="HZ365" s="54"/>
      <c r="IA365" s="54"/>
      <c r="IB365" s="54"/>
      <c r="IC365" s="54"/>
      <c r="ID365" s="54"/>
      <c r="IE365" s="54"/>
      <c r="IF365" s="54"/>
      <c r="IG365" s="54"/>
      <c r="IH365" s="54"/>
      <c r="II365" s="54"/>
      <c r="IJ365" s="54"/>
      <c r="IK365" s="54"/>
      <c r="IL365" s="54"/>
      <c r="IM365" s="54"/>
      <c r="IN365" s="54"/>
      <c r="IO365" s="54"/>
      <c r="IP365" s="54"/>
      <c r="IQ365" s="54"/>
      <c r="IR365" s="54"/>
      <c r="IS365" s="54"/>
      <c r="IT365" s="54"/>
      <c r="IU365" s="54"/>
      <c r="IV365" s="54"/>
    </row>
    <row r="366" spans="1:256" s="248" customFormat="1" ht="14.25">
      <c r="A366" s="283">
        <v>361</v>
      </c>
      <c r="B366" s="284">
        <v>2130109</v>
      </c>
      <c r="C366" s="285" t="s">
        <v>358</v>
      </c>
      <c r="D366" s="271">
        <v>130</v>
      </c>
      <c r="HU366" s="54"/>
      <c r="HV366" s="54"/>
      <c r="HW366" s="54"/>
      <c r="HX366" s="54"/>
      <c r="HY366" s="54"/>
      <c r="HZ366" s="54"/>
      <c r="IA366" s="54"/>
      <c r="IB366" s="54"/>
      <c r="IC366" s="54"/>
      <c r="ID366" s="54"/>
      <c r="IE366" s="54"/>
      <c r="IF366" s="54"/>
      <c r="IG366" s="54"/>
      <c r="IH366" s="54"/>
      <c r="II366" s="54"/>
      <c r="IJ366" s="54"/>
      <c r="IK366" s="54"/>
      <c r="IL366" s="54"/>
      <c r="IM366" s="54"/>
      <c r="IN366" s="54"/>
      <c r="IO366" s="54"/>
      <c r="IP366" s="54"/>
      <c r="IQ366" s="54"/>
      <c r="IR366" s="54"/>
      <c r="IS366" s="54"/>
      <c r="IT366" s="54"/>
      <c r="IU366" s="54"/>
      <c r="IV366" s="54"/>
    </row>
    <row r="367" spans="1:4" ht="15">
      <c r="A367" s="289">
        <v>362</v>
      </c>
      <c r="B367" s="290">
        <v>2130110</v>
      </c>
      <c r="C367" s="291" t="s">
        <v>359</v>
      </c>
      <c r="D367" s="271">
        <v>0</v>
      </c>
    </row>
    <row r="368" spans="1:4" ht="15">
      <c r="A368" s="289">
        <v>363</v>
      </c>
      <c r="B368" s="290">
        <v>2130125</v>
      </c>
      <c r="C368" s="291" t="s">
        <v>360</v>
      </c>
      <c r="D368" s="271">
        <v>0</v>
      </c>
    </row>
    <row r="369" spans="1:4" ht="15">
      <c r="A369" s="289">
        <v>364</v>
      </c>
      <c r="B369" s="290">
        <v>2130122</v>
      </c>
      <c r="C369" s="291" t="s">
        <v>361</v>
      </c>
      <c r="D369" s="271">
        <v>105</v>
      </c>
    </row>
    <row r="370" spans="1:4" ht="15">
      <c r="A370" s="289">
        <v>365</v>
      </c>
      <c r="B370" s="290">
        <v>2130126</v>
      </c>
      <c r="C370" s="291" t="s">
        <v>362</v>
      </c>
      <c r="D370" s="271">
        <v>416.8</v>
      </c>
    </row>
    <row r="371" spans="1:4" ht="15">
      <c r="A371" s="289">
        <v>366</v>
      </c>
      <c r="B371" s="290">
        <v>2130135</v>
      </c>
      <c r="C371" s="291" t="s">
        <v>363</v>
      </c>
      <c r="D371" s="271">
        <v>0</v>
      </c>
    </row>
    <row r="372" spans="1:4" ht="15">
      <c r="A372" s="289">
        <v>367</v>
      </c>
      <c r="B372" s="290">
        <v>2130148</v>
      </c>
      <c r="C372" s="291" t="s">
        <v>364</v>
      </c>
      <c r="D372" s="271">
        <v>0</v>
      </c>
    </row>
    <row r="373" spans="1:4" ht="15">
      <c r="A373" s="289">
        <v>368</v>
      </c>
      <c r="B373" s="290">
        <v>2130152</v>
      </c>
      <c r="C373" s="291" t="s">
        <v>365</v>
      </c>
      <c r="D373" s="271">
        <v>0</v>
      </c>
    </row>
    <row r="374" spans="1:4" ht="15">
      <c r="A374" s="289">
        <v>369</v>
      </c>
      <c r="B374" s="290">
        <v>2130153</v>
      </c>
      <c r="C374" s="291" t="s">
        <v>366</v>
      </c>
      <c r="D374" s="271">
        <v>1556</v>
      </c>
    </row>
    <row r="375" spans="1:4" ht="15">
      <c r="A375" s="289">
        <v>370</v>
      </c>
      <c r="B375" s="290">
        <v>2130199</v>
      </c>
      <c r="C375" s="291" t="s">
        <v>367</v>
      </c>
      <c r="D375" s="271">
        <v>0</v>
      </c>
    </row>
    <row r="376" spans="1:4" ht="15">
      <c r="A376" s="289">
        <v>371</v>
      </c>
      <c r="B376" s="290">
        <v>21302</v>
      </c>
      <c r="C376" s="291" t="s">
        <v>368</v>
      </c>
      <c r="D376" s="271">
        <v>64.2</v>
      </c>
    </row>
    <row r="377" spans="1:4" ht="15">
      <c r="A377" s="289">
        <v>372</v>
      </c>
      <c r="B377" s="290">
        <v>2130201</v>
      </c>
      <c r="C377" s="291" t="s">
        <v>105</v>
      </c>
      <c r="D377" s="273">
        <v>0</v>
      </c>
    </row>
    <row r="378" spans="1:4" ht="15">
      <c r="A378" s="289">
        <v>373</v>
      </c>
      <c r="B378" s="290">
        <v>2130204</v>
      </c>
      <c r="C378" s="291" t="s">
        <v>369</v>
      </c>
      <c r="D378" s="273">
        <v>0</v>
      </c>
    </row>
    <row r="379" spans="1:4" ht="15">
      <c r="A379" s="289">
        <v>374</v>
      </c>
      <c r="B379" s="290">
        <v>2130205</v>
      </c>
      <c r="C379" s="291" t="s">
        <v>370</v>
      </c>
      <c r="D379" s="273">
        <v>0</v>
      </c>
    </row>
    <row r="380" spans="1:4" ht="15">
      <c r="A380" s="289">
        <v>375</v>
      </c>
      <c r="B380" s="290">
        <v>2130207</v>
      </c>
      <c r="C380" s="291" t="s">
        <v>371</v>
      </c>
      <c r="D380" s="268">
        <v>10</v>
      </c>
    </row>
    <row r="381" spans="1:4" ht="15">
      <c r="A381" s="289">
        <v>376</v>
      </c>
      <c r="B381" s="290">
        <v>2130211</v>
      </c>
      <c r="C381" s="291" t="s">
        <v>372</v>
      </c>
      <c r="D381" s="268">
        <v>2</v>
      </c>
    </row>
    <row r="382" spans="1:4" ht="15">
      <c r="A382" s="289">
        <v>377</v>
      </c>
      <c r="B382" s="290">
        <v>2130213</v>
      </c>
      <c r="C382" s="291" t="s">
        <v>373</v>
      </c>
      <c r="D382" s="273">
        <v>0</v>
      </c>
    </row>
    <row r="383" spans="1:4" ht="15">
      <c r="A383" s="289">
        <v>378</v>
      </c>
      <c r="B383" s="290">
        <v>2130234</v>
      </c>
      <c r="C383" s="291" t="s">
        <v>374</v>
      </c>
      <c r="D383" s="272">
        <v>52.24</v>
      </c>
    </row>
    <row r="384" spans="1:4" ht="15">
      <c r="A384" s="289">
        <v>379</v>
      </c>
      <c r="B384" s="290">
        <v>21303</v>
      </c>
      <c r="C384" s="291" t="s">
        <v>375</v>
      </c>
      <c r="D384" s="271">
        <v>2895.3</v>
      </c>
    </row>
    <row r="385" spans="1:4" ht="15">
      <c r="A385" s="289">
        <v>380</v>
      </c>
      <c r="B385" s="290">
        <v>2130301</v>
      </c>
      <c r="C385" s="291" t="s">
        <v>105</v>
      </c>
      <c r="D385" s="271">
        <v>221.3</v>
      </c>
    </row>
    <row r="386" spans="1:4" ht="15">
      <c r="A386" s="289">
        <v>381</v>
      </c>
      <c r="B386" s="290">
        <v>2130304</v>
      </c>
      <c r="C386" s="291" t="s">
        <v>376</v>
      </c>
      <c r="D386" s="271">
        <v>0</v>
      </c>
    </row>
    <row r="387" spans="1:4" ht="15">
      <c r="A387" s="289">
        <v>382</v>
      </c>
      <c r="B387" s="290">
        <v>2130305</v>
      </c>
      <c r="C387" s="291" t="s">
        <v>377</v>
      </c>
      <c r="D387" s="271">
        <v>2011</v>
      </c>
    </row>
    <row r="388" spans="1:4" ht="15">
      <c r="A388" s="289">
        <v>383</v>
      </c>
      <c r="B388" s="290">
        <v>2130306</v>
      </c>
      <c r="C388" s="291" t="s">
        <v>378</v>
      </c>
      <c r="D388" s="271">
        <v>0</v>
      </c>
    </row>
    <row r="389" spans="1:4" ht="15">
      <c r="A389" s="289">
        <v>384</v>
      </c>
      <c r="B389" s="290">
        <v>2130308</v>
      </c>
      <c r="C389" s="291" t="s">
        <v>379</v>
      </c>
      <c r="D389" s="271">
        <v>0</v>
      </c>
    </row>
    <row r="390" spans="1:4" ht="15">
      <c r="A390" s="289">
        <v>385</v>
      </c>
      <c r="B390" s="290">
        <v>2130311</v>
      </c>
      <c r="C390" s="291" t="s">
        <v>380</v>
      </c>
      <c r="D390" s="271">
        <v>29</v>
      </c>
    </row>
    <row r="391" spans="1:4" ht="15">
      <c r="A391" s="289">
        <v>386</v>
      </c>
      <c r="B391" s="290">
        <v>2130312</v>
      </c>
      <c r="C391" s="291" t="s">
        <v>381</v>
      </c>
      <c r="D391" s="271">
        <v>27</v>
      </c>
    </row>
    <row r="392" spans="1:4" ht="15">
      <c r="A392" s="289">
        <v>387</v>
      </c>
      <c r="B392" s="290">
        <v>2130314</v>
      </c>
      <c r="C392" s="291" t="s">
        <v>382</v>
      </c>
      <c r="D392" s="271">
        <v>0</v>
      </c>
    </row>
    <row r="393" spans="1:4" ht="15">
      <c r="A393" s="289">
        <v>388</v>
      </c>
      <c r="B393" s="290">
        <v>2130316</v>
      </c>
      <c r="C393" s="291" t="s">
        <v>383</v>
      </c>
      <c r="D393" s="271">
        <v>0</v>
      </c>
    </row>
    <row r="394" spans="1:4" ht="15">
      <c r="A394" s="289">
        <v>389</v>
      </c>
      <c r="B394" s="290">
        <v>2130319</v>
      </c>
      <c r="C394" s="291" t="s">
        <v>384</v>
      </c>
      <c r="D394" s="271">
        <v>0</v>
      </c>
    </row>
    <row r="395" spans="1:4" ht="15">
      <c r="A395" s="289">
        <v>390</v>
      </c>
      <c r="B395" s="290">
        <v>2130334</v>
      </c>
      <c r="C395" s="291" t="s">
        <v>385</v>
      </c>
      <c r="D395" s="271">
        <v>0</v>
      </c>
    </row>
    <row r="396" spans="1:4" ht="15">
      <c r="A396" s="289">
        <v>391</v>
      </c>
      <c r="B396" s="290">
        <v>2130335</v>
      </c>
      <c r="C396" s="291" t="s">
        <v>386</v>
      </c>
      <c r="D396" s="271">
        <v>0</v>
      </c>
    </row>
    <row r="397" spans="1:4" ht="15">
      <c r="A397" s="289">
        <v>392</v>
      </c>
      <c r="B397" s="290">
        <v>2130399</v>
      </c>
      <c r="C397" s="291" t="s">
        <v>387</v>
      </c>
      <c r="D397" s="271">
        <v>607</v>
      </c>
    </row>
    <row r="398" spans="1:4" ht="15">
      <c r="A398" s="289">
        <v>393</v>
      </c>
      <c r="B398" s="290">
        <v>21305</v>
      </c>
      <c r="C398" s="291" t="s">
        <v>388</v>
      </c>
      <c r="D398" s="271">
        <v>2132</v>
      </c>
    </row>
    <row r="399" spans="1:4" ht="15">
      <c r="A399" s="289">
        <v>394</v>
      </c>
      <c r="B399" s="290">
        <v>2130501</v>
      </c>
      <c r="C399" s="291" t="s">
        <v>105</v>
      </c>
      <c r="D399" s="268">
        <v>0</v>
      </c>
    </row>
    <row r="400" spans="1:4" ht="15">
      <c r="A400" s="289">
        <v>395</v>
      </c>
      <c r="B400" s="290">
        <v>2130507</v>
      </c>
      <c r="C400" s="291" t="s">
        <v>389</v>
      </c>
      <c r="D400" s="268">
        <v>0</v>
      </c>
    </row>
    <row r="401" spans="1:4" ht="15">
      <c r="A401" s="289">
        <v>396</v>
      </c>
      <c r="B401" s="290">
        <v>2130599</v>
      </c>
      <c r="C401" s="291" t="s">
        <v>390</v>
      </c>
      <c r="D401" s="268">
        <v>2132</v>
      </c>
    </row>
    <row r="402" spans="1:4" ht="15">
      <c r="A402" s="289">
        <v>397</v>
      </c>
      <c r="B402" s="290">
        <v>21307</v>
      </c>
      <c r="C402" s="291" t="s">
        <v>391</v>
      </c>
      <c r="D402" s="271">
        <v>10338.8</v>
      </c>
    </row>
    <row r="403" spans="1:4" ht="15">
      <c r="A403" s="289">
        <v>398</v>
      </c>
      <c r="B403" s="290">
        <v>2130701</v>
      </c>
      <c r="C403" s="291" t="s">
        <v>392</v>
      </c>
      <c r="D403" s="268">
        <v>1000</v>
      </c>
    </row>
    <row r="404" spans="1:4" ht="15">
      <c r="A404" s="289">
        <v>399</v>
      </c>
      <c r="B404" s="290">
        <v>2130705</v>
      </c>
      <c r="C404" s="291" t="s">
        <v>393</v>
      </c>
      <c r="D404" s="268">
        <v>8374</v>
      </c>
    </row>
    <row r="405" spans="1:4" ht="15">
      <c r="A405" s="289">
        <v>400</v>
      </c>
      <c r="B405" s="290">
        <v>2130799</v>
      </c>
      <c r="C405" s="291" t="s">
        <v>394</v>
      </c>
      <c r="D405" s="271">
        <v>964.8</v>
      </c>
    </row>
    <row r="406" spans="1:4" ht="15">
      <c r="A406" s="289">
        <v>401</v>
      </c>
      <c r="B406" s="290">
        <v>21308</v>
      </c>
      <c r="C406" s="291" t="s">
        <v>395</v>
      </c>
      <c r="D406" s="271">
        <v>295.7</v>
      </c>
    </row>
    <row r="407" spans="1:4" ht="15">
      <c r="A407" s="289">
        <v>402</v>
      </c>
      <c r="B407" s="290">
        <v>2130801</v>
      </c>
      <c r="C407" s="291" t="s">
        <v>396</v>
      </c>
      <c r="D407" s="273">
        <v>0</v>
      </c>
    </row>
    <row r="408" spans="1:4" ht="15">
      <c r="A408" s="289">
        <v>403</v>
      </c>
      <c r="B408" s="290">
        <v>2130803</v>
      </c>
      <c r="C408" s="291" t="s">
        <v>397</v>
      </c>
      <c r="D408" s="273">
        <v>0</v>
      </c>
    </row>
    <row r="409" spans="1:4" ht="15">
      <c r="A409" s="289">
        <v>404</v>
      </c>
      <c r="B409" s="290">
        <v>2130804</v>
      </c>
      <c r="C409" s="291" t="s">
        <v>398</v>
      </c>
      <c r="D409" s="271">
        <v>295.7</v>
      </c>
    </row>
    <row r="410" spans="1:4" ht="15">
      <c r="A410" s="289">
        <v>405</v>
      </c>
      <c r="B410" s="290">
        <v>21399</v>
      </c>
      <c r="C410" s="291" t="s">
        <v>399</v>
      </c>
      <c r="D410" s="271">
        <v>0</v>
      </c>
    </row>
    <row r="411" spans="1:4" ht="15">
      <c r="A411" s="289">
        <v>406</v>
      </c>
      <c r="B411" s="290">
        <v>2139999</v>
      </c>
      <c r="C411" s="291" t="s">
        <v>399</v>
      </c>
      <c r="D411" s="268">
        <v>0</v>
      </c>
    </row>
    <row r="412" spans="1:4" ht="15">
      <c r="A412" s="289">
        <v>407</v>
      </c>
      <c r="B412" s="290">
        <v>214</v>
      </c>
      <c r="C412" s="291" t="s">
        <v>79</v>
      </c>
      <c r="D412" s="271">
        <v>17276.9</v>
      </c>
    </row>
    <row r="413" spans="1:4" ht="15">
      <c r="A413" s="289">
        <v>408</v>
      </c>
      <c r="B413" s="290">
        <v>21401</v>
      </c>
      <c r="C413" s="291" t="s">
        <v>400</v>
      </c>
      <c r="D413" s="271">
        <v>17277.3</v>
      </c>
    </row>
    <row r="414" spans="1:4" ht="15">
      <c r="A414" s="289">
        <v>409</v>
      </c>
      <c r="B414" s="290">
        <v>2140101</v>
      </c>
      <c r="C414" s="291" t="s">
        <v>105</v>
      </c>
      <c r="D414" s="271">
        <v>349.6</v>
      </c>
    </row>
    <row r="415" spans="1:4" ht="15">
      <c r="A415" s="289">
        <v>410</v>
      </c>
      <c r="B415" s="290">
        <v>2140102</v>
      </c>
      <c r="C415" s="291" t="s">
        <v>106</v>
      </c>
      <c r="D415" s="271">
        <v>9</v>
      </c>
    </row>
    <row r="416" spans="1:4" ht="15">
      <c r="A416" s="289">
        <v>411</v>
      </c>
      <c r="B416" s="290">
        <v>2140104</v>
      </c>
      <c r="C416" s="291" t="s">
        <v>401</v>
      </c>
      <c r="D416" s="268">
        <v>10000</v>
      </c>
    </row>
    <row r="417" spans="1:4" ht="15">
      <c r="A417" s="289">
        <v>412</v>
      </c>
      <c r="B417" s="290">
        <v>2140106</v>
      </c>
      <c r="C417" s="291" t="s">
        <v>402</v>
      </c>
      <c r="D417" s="271">
        <v>661</v>
      </c>
    </row>
    <row r="418" spans="1:4" ht="15">
      <c r="A418" s="289">
        <v>413</v>
      </c>
      <c r="B418" s="290">
        <v>2140109</v>
      </c>
      <c r="C418" s="291" t="s">
        <v>403</v>
      </c>
      <c r="D418" s="271">
        <v>45</v>
      </c>
    </row>
    <row r="419" spans="1:4" ht="15">
      <c r="A419" s="289">
        <v>414</v>
      </c>
      <c r="B419" s="290">
        <v>2140112</v>
      </c>
      <c r="C419" s="291" t="s">
        <v>404</v>
      </c>
      <c r="D419" s="271">
        <v>0</v>
      </c>
    </row>
    <row r="420" spans="1:4" ht="15">
      <c r="A420" s="289">
        <v>415</v>
      </c>
      <c r="B420" s="290">
        <v>2140199</v>
      </c>
      <c r="C420" s="291" t="s">
        <v>405</v>
      </c>
      <c r="D420" s="271">
        <v>6212.7</v>
      </c>
    </row>
    <row r="421" spans="1:4" ht="15">
      <c r="A421" s="289">
        <v>416</v>
      </c>
      <c r="B421" s="290">
        <v>21404</v>
      </c>
      <c r="C421" s="291" t="s">
        <v>406</v>
      </c>
      <c r="D421" s="271">
        <v>0</v>
      </c>
    </row>
    <row r="422" spans="1:4" ht="15">
      <c r="A422" s="289">
        <v>417</v>
      </c>
      <c r="B422" s="290">
        <v>2140401</v>
      </c>
      <c r="C422" s="291" t="s">
        <v>407</v>
      </c>
      <c r="D422" s="268">
        <v>0</v>
      </c>
    </row>
    <row r="423" spans="1:4" ht="15">
      <c r="A423" s="289">
        <v>418</v>
      </c>
      <c r="B423" s="290">
        <v>215</v>
      </c>
      <c r="C423" s="291" t="s">
        <v>408</v>
      </c>
      <c r="D423" s="268">
        <v>1734</v>
      </c>
    </row>
    <row r="424" spans="1:4" ht="15">
      <c r="A424" s="289">
        <v>419</v>
      </c>
      <c r="B424" s="290">
        <v>21505</v>
      </c>
      <c r="C424" s="291" t="s">
        <v>409</v>
      </c>
      <c r="D424" s="271">
        <v>604.5</v>
      </c>
    </row>
    <row r="425" spans="1:4" ht="15">
      <c r="A425" s="289">
        <v>420</v>
      </c>
      <c r="B425" s="290">
        <v>2150501</v>
      </c>
      <c r="C425" s="291" t="s">
        <v>105</v>
      </c>
      <c r="D425" s="271">
        <v>314.3</v>
      </c>
    </row>
    <row r="426" spans="1:4" ht="15">
      <c r="A426" s="289">
        <v>421</v>
      </c>
      <c r="B426" s="290">
        <v>2150599</v>
      </c>
      <c r="C426" s="291" t="s">
        <v>410</v>
      </c>
      <c r="D426" s="271">
        <v>290.2</v>
      </c>
    </row>
    <row r="427" spans="1:4" ht="15">
      <c r="A427" s="289">
        <v>422</v>
      </c>
      <c r="B427" s="289">
        <v>21507</v>
      </c>
      <c r="C427" s="289" t="s">
        <v>411</v>
      </c>
      <c r="D427" s="271">
        <v>130</v>
      </c>
    </row>
    <row r="428" spans="1:4" ht="15">
      <c r="A428" s="289">
        <v>423</v>
      </c>
      <c r="B428" s="290">
        <v>2150799</v>
      </c>
      <c r="C428" s="291" t="s">
        <v>412</v>
      </c>
      <c r="D428" s="268">
        <v>130</v>
      </c>
    </row>
    <row r="429" spans="1:4" ht="15">
      <c r="A429" s="291">
        <v>424</v>
      </c>
      <c r="B429" s="291">
        <v>21508</v>
      </c>
      <c r="C429" s="291" t="s">
        <v>413</v>
      </c>
      <c r="D429" s="271">
        <v>1000</v>
      </c>
    </row>
    <row r="430" spans="1:4" ht="15">
      <c r="A430" s="289">
        <v>425</v>
      </c>
      <c r="B430" s="290">
        <v>2150805</v>
      </c>
      <c r="C430" s="291" t="s">
        <v>414</v>
      </c>
      <c r="D430" s="268">
        <v>1000</v>
      </c>
    </row>
    <row r="431" spans="1:4" ht="15">
      <c r="A431" s="289">
        <v>426</v>
      </c>
      <c r="B431" s="290">
        <v>220</v>
      </c>
      <c r="C431" s="291" t="s">
        <v>82</v>
      </c>
      <c r="D431" s="268">
        <v>1593</v>
      </c>
    </row>
    <row r="432" spans="1:4" ht="15">
      <c r="A432" s="289">
        <v>427</v>
      </c>
      <c r="B432" s="290">
        <v>22001</v>
      </c>
      <c r="C432" s="291" t="s">
        <v>415</v>
      </c>
      <c r="D432" s="271">
        <v>1521.5</v>
      </c>
    </row>
    <row r="433" spans="1:4" ht="15">
      <c r="A433" s="289">
        <v>428</v>
      </c>
      <c r="B433" s="290">
        <v>2200101</v>
      </c>
      <c r="C433" s="291" t="s">
        <v>105</v>
      </c>
      <c r="D433" s="271">
        <v>400.8</v>
      </c>
    </row>
    <row r="434" spans="1:4" ht="15">
      <c r="A434" s="289">
        <v>429</v>
      </c>
      <c r="B434" s="290">
        <v>2200102</v>
      </c>
      <c r="C434" s="291" t="s">
        <v>106</v>
      </c>
      <c r="D434" s="271">
        <v>0</v>
      </c>
    </row>
    <row r="435" spans="1:4" ht="15">
      <c r="A435" s="289">
        <v>430</v>
      </c>
      <c r="B435" s="290">
        <v>2200104</v>
      </c>
      <c r="C435" s="291" t="s">
        <v>416</v>
      </c>
      <c r="D435" s="271">
        <v>176</v>
      </c>
    </row>
    <row r="436" spans="1:4" ht="15">
      <c r="A436" s="289">
        <v>431</v>
      </c>
      <c r="B436" s="290">
        <v>2200106</v>
      </c>
      <c r="C436" s="291" t="s">
        <v>417</v>
      </c>
      <c r="D436" s="271">
        <v>0</v>
      </c>
    </row>
    <row r="437" spans="1:4" ht="15">
      <c r="A437" s="289">
        <v>432</v>
      </c>
      <c r="B437" s="290">
        <v>2200114</v>
      </c>
      <c r="C437" s="291" t="s">
        <v>418</v>
      </c>
      <c r="D437" s="271">
        <v>90</v>
      </c>
    </row>
    <row r="438" spans="1:4" ht="15">
      <c r="A438" s="289">
        <v>433</v>
      </c>
      <c r="B438" s="290">
        <v>2200129</v>
      </c>
      <c r="C438" s="291" t="s">
        <v>419</v>
      </c>
      <c r="D438" s="271">
        <v>0</v>
      </c>
    </row>
    <row r="439" spans="1:4" ht="15">
      <c r="A439" s="289">
        <v>434</v>
      </c>
      <c r="B439" s="290">
        <v>2200150</v>
      </c>
      <c r="C439" s="291" t="s">
        <v>111</v>
      </c>
      <c r="D439" s="271">
        <v>854.7</v>
      </c>
    </row>
    <row r="440" spans="1:4" ht="15">
      <c r="A440" s="289">
        <v>435</v>
      </c>
      <c r="B440" s="290">
        <v>22005</v>
      </c>
      <c r="C440" s="291" t="s">
        <v>420</v>
      </c>
      <c r="D440" s="271">
        <v>71.8</v>
      </c>
    </row>
    <row r="441" spans="1:4" ht="15">
      <c r="A441" s="289">
        <v>436</v>
      </c>
      <c r="B441" s="290">
        <v>2200509</v>
      </c>
      <c r="C441" s="291" t="s">
        <v>421</v>
      </c>
      <c r="D441" s="272">
        <v>71.8</v>
      </c>
    </row>
    <row r="442" spans="1:4" ht="15">
      <c r="A442" s="289">
        <v>437</v>
      </c>
      <c r="B442" s="290">
        <v>221</v>
      </c>
      <c r="C442" s="291" t="s">
        <v>83</v>
      </c>
      <c r="D442" s="268">
        <v>12235</v>
      </c>
    </row>
    <row r="443" spans="1:4" ht="15">
      <c r="A443" s="289">
        <v>438</v>
      </c>
      <c r="B443" s="290">
        <v>22101</v>
      </c>
      <c r="C443" s="291" t="s">
        <v>422</v>
      </c>
      <c r="D443" s="271">
        <v>70</v>
      </c>
    </row>
    <row r="444" spans="1:4" ht="15">
      <c r="A444" s="289">
        <v>439</v>
      </c>
      <c r="B444" s="290">
        <v>2210101</v>
      </c>
      <c r="C444" s="291" t="s">
        <v>423</v>
      </c>
      <c r="D444" s="268">
        <v>40</v>
      </c>
    </row>
    <row r="445" spans="1:4" ht="15">
      <c r="A445" s="289">
        <v>440</v>
      </c>
      <c r="B445" s="290">
        <v>2210105</v>
      </c>
      <c r="C445" s="291" t="s">
        <v>424</v>
      </c>
      <c r="D445" s="268">
        <v>30</v>
      </c>
    </row>
    <row r="446" spans="1:4" ht="15">
      <c r="A446" s="289">
        <v>441</v>
      </c>
      <c r="B446" s="290">
        <v>2210106</v>
      </c>
      <c r="C446" s="291" t="s">
        <v>425</v>
      </c>
      <c r="D446" s="272">
        <v>0</v>
      </c>
    </row>
    <row r="447" spans="1:4" ht="15">
      <c r="A447" s="289">
        <v>442</v>
      </c>
      <c r="B447" s="290">
        <v>2210199</v>
      </c>
      <c r="C447" s="291" t="s">
        <v>426</v>
      </c>
      <c r="D447" s="272">
        <v>0</v>
      </c>
    </row>
    <row r="448" spans="1:4" ht="15">
      <c r="A448" s="289">
        <v>443</v>
      </c>
      <c r="B448" s="290">
        <v>22102</v>
      </c>
      <c r="C448" s="291" t="s">
        <v>427</v>
      </c>
      <c r="D448" s="271">
        <v>12164.6</v>
      </c>
    </row>
    <row r="449" spans="1:4" ht="15">
      <c r="A449" s="289">
        <v>444</v>
      </c>
      <c r="B449" s="290">
        <v>2210201</v>
      </c>
      <c r="C449" s="291" t="s">
        <v>428</v>
      </c>
      <c r="D449" s="268">
        <v>12165</v>
      </c>
    </row>
    <row r="450" spans="1:4" ht="15">
      <c r="A450" s="289">
        <v>445</v>
      </c>
      <c r="B450" s="290">
        <v>222</v>
      </c>
      <c r="C450" s="291" t="s">
        <v>84</v>
      </c>
      <c r="D450" s="268">
        <v>1223</v>
      </c>
    </row>
    <row r="451" spans="1:4" ht="15">
      <c r="A451" s="289">
        <v>446</v>
      </c>
      <c r="B451" s="290">
        <v>22201</v>
      </c>
      <c r="C451" s="291" t="s">
        <v>429</v>
      </c>
      <c r="D451" s="271">
        <v>0</v>
      </c>
    </row>
    <row r="452" spans="1:4" ht="15">
      <c r="A452" s="289">
        <v>447</v>
      </c>
      <c r="B452" s="290">
        <v>2220101</v>
      </c>
      <c r="C452" s="291" t="s">
        <v>105</v>
      </c>
      <c r="D452" s="268">
        <v>0</v>
      </c>
    </row>
    <row r="453" spans="1:4" ht="15">
      <c r="A453" s="289">
        <v>448</v>
      </c>
      <c r="B453" s="290">
        <v>2220112</v>
      </c>
      <c r="C453" s="291" t="s">
        <v>430</v>
      </c>
      <c r="D453" s="268">
        <v>0</v>
      </c>
    </row>
    <row r="454" spans="1:4" ht="15">
      <c r="A454" s="289">
        <v>449</v>
      </c>
      <c r="B454" s="290">
        <v>2220150</v>
      </c>
      <c r="C454" s="291" t="s">
        <v>111</v>
      </c>
      <c r="D454" s="268">
        <v>0</v>
      </c>
    </row>
    <row r="455" spans="1:4" ht="15">
      <c r="A455" s="289">
        <v>450</v>
      </c>
      <c r="B455" s="290">
        <v>2220199</v>
      </c>
      <c r="C455" s="291" t="s">
        <v>431</v>
      </c>
      <c r="D455" s="268">
        <v>0</v>
      </c>
    </row>
    <row r="456" spans="1:4" ht="15">
      <c r="A456" s="289">
        <v>451</v>
      </c>
      <c r="B456" s="290">
        <v>22204</v>
      </c>
      <c r="C456" s="291" t="s">
        <v>432</v>
      </c>
      <c r="D456" s="271">
        <v>1223</v>
      </c>
    </row>
    <row r="457" spans="1:4" ht="15">
      <c r="A457" s="289">
        <v>452</v>
      </c>
      <c r="B457" s="290">
        <v>2220401</v>
      </c>
      <c r="C457" s="291" t="s">
        <v>433</v>
      </c>
      <c r="D457" s="268">
        <v>1223</v>
      </c>
    </row>
    <row r="458" spans="1:4" ht="15">
      <c r="A458" s="289">
        <v>453</v>
      </c>
      <c r="B458" s="290">
        <v>2220403</v>
      </c>
      <c r="C458" s="291" t="s">
        <v>434</v>
      </c>
      <c r="D458" s="268">
        <v>0</v>
      </c>
    </row>
    <row r="459" spans="1:4" ht="15">
      <c r="A459" s="289">
        <v>454</v>
      </c>
      <c r="B459" s="290">
        <v>224</v>
      </c>
      <c r="C459" s="291" t="s">
        <v>85</v>
      </c>
      <c r="D459" s="271">
        <v>2323.6</v>
      </c>
    </row>
    <row r="460" spans="1:4" ht="15">
      <c r="A460" s="289">
        <v>455</v>
      </c>
      <c r="B460" s="290">
        <v>22401</v>
      </c>
      <c r="C460" s="291" t="s">
        <v>435</v>
      </c>
      <c r="D460" s="271">
        <v>960.3</v>
      </c>
    </row>
    <row r="461" spans="1:4" ht="15">
      <c r="A461" s="289">
        <v>456</v>
      </c>
      <c r="B461" s="290">
        <v>2240101</v>
      </c>
      <c r="C461" s="291" t="s">
        <v>105</v>
      </c>
      <c r="D461" s="271">
        <v>240.8</v>
      </c>
    </row>
    <row r="462" spans="1:4" ht="15">
      <c r="A462" s="289">
        <v>457</v>
      </c>
      <c r="B462" s="290">
        <v>2240106</v>
      </c>
      <c r="C462" s="291" t="s">
        <v>436</v>
      </c>
      <c r="D462" s="271">
        <v>713</v>
      </c>
    </row>
    <row r="463" spans="1:4" ht="15">
      <c r="A463" s="289">
        <v>458</v>
      </c>
      <c r="B463" s="290">
        <v>2240108</v>
      </c>
      <c r="C463" s="291" t="s">
        <v>437</v>
      </c>
      <c r="D463" s="271">
        <v>4</v>
      </c>
    </row>
    <row r="464" spans="1:4" ht="15">
      <c r="A464" s="289">
        <v>459</v>
      </c>
      <c r="B464" s="290">
        <v>2240109</v>
      </c>
      <c r="C464" s="291" t="s">
        <v>438</v>
      </c>
      <c r="D464" s="271">
        <v>2.5</v>
      </c>
    </row>
    <row r="465" spans="1:4" ht="15">
      <c r="A465" s="289">
        <v>460</v>
      </c>
      <c r="B465" s="290">
        <v>2240150</v>
      </c>
      <c r="C465" s="291" t="s">
        <v>111</v>
      </c>
      <c r="D465" s="271">
        <v>0</v>
      </c>
    </row>
    <row r="466" spans="1:4" ht="15">
      <c r="A466" s="289">
        <v>461</v>
      </c>
      <c r="B466" s="290">
        <v>22402</v>
      </c>
      <c r="C466" s="291" t="s">
        <v>439</v>
      </c>
      <c r="D466" s="271">
        <v>1316.4</v>
      </c>
    </row>
    <row r="467" spans="1:4" ht="15">
      <c r="A467" s="289">
        <v>462</v>
      </c>
      <c r="B467" s="290">
        <v>2240201</v>
      </c>
      <c r="C467" s="291" t="s">
        <v>105</v>
      </c>
      <c r="D467" s="272">
        <v>66.38</v>
      </c>
    </row>
    <row r="468" spans="1:4" ht="15">
      <c r="A468" s="289">
        <v>463</v>
      </c>
      <c r="B468" s="290">
        <v>2240204</v>
      </c>
      <c r="C468" s="291" t="s">
        <v>440</v>
      </c>
      <c r="D468" s="271">
        <v>1250</v>
      </c>
    </row>
    <row r="469" spans="1:4" ht="15">
      <c r="A469" s="289">
        <v>464</v>
      </c>
      <c r="B469" s="290">
        <v>22403</v>
      </c>
      <c r="C469" s="291" t="s">
        <v>441</v>
      </c>
      <c r="D469" s="271">
        <v>0</v>
      </c>
    </row>
    <row r="470" spans="1:4" ht="15">
      <c r="A470" s="289">
        <v>465</v>
      </c>
      <c r="B470" s="290">
        <v>2240301</v>
      </c>
      <c r="C470" s="291" t="s">
        <v>105</v>
      </c>
      <c r="D470" s="268">
        <v>0</v>
      </c>
    </row>
    <row r="471" spans="1:4" ht="15">
      <c r="A471" s="289">
        <v>466</v>
      </c>
      <c r="B471" s="290">
        <v>2240304</v>
      </c>
      <c r="C471" s="291" t="s">
        <v>442</v>
      </c>
      <c r="D471" s="268">
        <v>0</v>
      </c>
    </row>
    <row r="472" spans="1:4" ht="15">
      <c r="A472" s="289">
        <v>467</v>
      </c>
      <c r="B472" s="290">
        <v>22405</v>
      </c>
      <c r="C472" s="291" t="s">
        <v>443</v>
      </c>
      <c r="D472" s="271">
        <v>7</v>
      </c>
    </row>
    <row r="473" spans="1:4" ht="15">
      <c r="A473" s="289">
        <v>468</v>
      </c>
      <c r="B473" s="290">
        <v>2240501</v>
      </c>
      <c r="C473" s="291" t="s">
        <v>105</v>
      </c>
      <c r="D473" s="268">
        <v>0</v>
      </c>
    </row>
    <row r="474" spans="1:4" ht="15">
      <c r="A474" s="289">
        <v>469</v>
      </c>
      <c r="B474" s="290">
        <v>2240502</v>
      </c>
      <c r="C474" s="291" t="s">
        <v>106</v>
      </c>
      <c r="D474" s="268">
        <v>0</v>
      </c>
    </row>
    <row r="475" spans="1:4" ht="15">
      <c r="A475" s="289">
        <v>470</v>
      </c>
      <c r="B475" s="290">
        <v>2240504</v>
      </c>
      <c r="C475" s="291" t="s">
        <v>444</v>
      </c>
      <c r="D475" s="268">
        <v>7</v>
      </c>
    </row>
    <row r="476" spans="1:4" ht="15">
      <c r="A476" s="289">
        <v>471</v>
      </c>
      <c r="B476" s="290">
        <v>22407</v>
      </c>
      <c r="C476" s="291" t="s">
        <v>445</v>
      </c>
      <c r="D476" s="271">
        <v>40</v>
      </c>
    </row>
    <row r="477" spans="1:4" ht="15">
      <c r="A477" s="289">
        <v>472</v>
      </c>
      <c r="B477" s="290">
        <v>2240799</v>
      </c>
      <c r="C477" s="291" t="s">
        <v>445</v>
      </c>
      <c r="D477" s="268">
        <v>40</v>
      </c>
    </row>
    <row r="478" spans="1:4" ht="15">
      <c r="A478" s="289">
        <v>473</v>
      </c>
      <c r="B478" s="290">
        <v>227</v>
      </c>
      <c r="C478" s="291" t="s">
        <v>86</v>
      </c>
      <c r="D478" s="268">
        <v>5000</v>
      </c>
    </row>
    <row r="479" spans="1:4" ht="15">
      <c r="A479" s="289">
        <v>474</v>
      </c>
      <c r="B479" s="290">
        <v>231</v>
      </c>
      <c r="C479" s="291" t="s">
        <v>446</v>
      </c>
      <c r="D479" s="268">
        <v>4240</v>
      </c>
    </row>
    <row r="480" spans="1:4" ht="15">
      <c r="A480" s="289">
        <v>475</v>
      </c>
      <c r="B480" s="290">
        <v>23103</v>
      </c>
      <c r="C480" s="291" t="s">
        <v>447</v>
      </c>
      <c r="D480" s="271">
        <v>4240</v>
      </c>
    </row>
    <row r="481" spans="1:4" ht="15">
      <c r="A481" s="289">
        <v>476</v>
      </c>
      <c r="B481" s="290">
        <v>2310301</v>
      </c>
      <c r="C481" s="291" t="s">
        <v>447</v>
      </c>
      <c r="D481" s="268">
        <v>4240</v>
      </c>
    </row>
    <row r="482" spans="1:4" ht="15">
      <c r="A482" s="289">
        <v>477</v>
      </c>
      <c r="B482" s="290">
        <v>232</v>
      </c>
      <c r="C482" s="291" t="s">
        <v>448</v>
      </c>
      <c r="D482" s="268">
        <v>10350</v>
      </c>
    </row>
    <row r="483" spans="1:4" ht="15">
      <c r="A483" s="289">
        <v>478</v>
      </c>
      <c r="B483" s="290">
        <v>23203</v>
      </c>
      <c r="C483" s="291" t="s">
        <v>449</v>
      </c>
      <c r="D483" s="271">
        <v>10350.2</v>
      </c>
    </row>
    <row r="484" spans="1:4" ht="15">
      <c r="A484" s="289">
        <v>479</v>
      </c>
      <c r="B484" s="290">
        <v>2320301</v>
      </c>
      <c r="C484" s="291" t="s">
        <v>450</v>
      </c>
      <c r="D484" s="271">
        <v>10350.2</v>
      </c>
    </row>
    <row r="485" spans="1:4" ht="15">
      <c r="A485" s="289">
        <v>480</v>
      </c>
      <c r="B485" s="290">
        <v>233</v>
      </c>
      <c r="C485" s="291" t="s">
        <v>451</v>
      </c>
      <c r="D485" s="272">
        <v>45.6</v>
      </c>
    </row>
    <row r="486" spans="1:4" ht="15">
      <c r="A486" s="289">
        <v>481</v>
      </c>
      <c r="B486" s="290">
        <v>23303</v>
      </c>
      <c r="C486" s="291" t="s">
        <v>452</v>
      </c>
      <c r="D486" s="271">
        <v>45.6</v>
      </c>
    </row>
  </sheetData>
  <sheetProtection/>
  <mergeCells count="1">
    <mergeCell ref="A2:D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theme="0" tint="-0.1499900072813034"/>
  </sheetPr>
  <dimension ref="A1:D41"/>
  <sheetViews>
    <sheetView zoomScaleSheetLayoutView="100" workbookViewId="0" topLeftCell="A1">
      <selection activeCell="D26" sqref="D26"/>
    </sheetView>
  </sheetViews>
  <sheetFormatPr defaultColWidth="9.00390625" defaultRowHeight="14.25"/>
  <cols>
    <col min="1" max="1" width="21.125" style="72" customWidth="1"/>
    <col min="2" max="2" width="34.125" style="72" customWidth="1"/>
    <col min="3" max="3" width="17.25390625" style="230" customWidth="1"/>
    <col min="4" max="4" width="9.00390625" style="231" customWidth="1"/>
    <col min="5" max="16384" width="9.00390625" style="72" customWidth="1"/>
  </cols>
  <sheetData>
    <row r="1" spans="1:4" s="72" customFormat="1" ht="21" customHeight="1">
      <c r="A1" s="78" t="s">
        <v>453</v>
      </c>
      <c r="C1" s="230"/>
      <c r="D1" s="231"/>
    </row>
    <row r="2" spans="1:4" s="72" customFormat="1" ht="24.75" customHeight="1">
      <c r="A2" s="79" t="s">
        <v>454</v>
      </c>
      <c r="B2" s="80"/>
      <c r="C2" s="232"/>
      <c r="D2" s="231"/>
    </row>
    <row r="3" spans="3:4" s="73" customFormat="1" ht="24" customHeight="1">
      <c r="C3" s="233" t="s">
        <v>64</v>
      </c>
      <c r="D3" s="234"/>
    </row>
    <row r="4" spans="1:4" s="74" customFormat="1" ht="43.5" customHeight="1">
      <c r="A4" s="235" t="s">
        <v>455</v>
      </c>
      <c r="B4" s="82" t="s">
        <v>456</v>
      </c>
      <c r="C4" s="88" t="s">
        <v>66</v>
      </c>
      <c r="D4" s="236"/>
    </row>
    <row r="5" spans="1:4" s="229" customFormat="1" ht="18" customHeight="1">
      <c r="A5" s="237" t="s">
        <v>457</v>
      </c>
      <c r="B5" s="238" t="s">
        <v>458</v>
      </c>
      <c r="C5" s="239">
        <f>SUM(C6:C9)</f>
        <v>51462.758845000026</v>
      </c>
      <c r="D5" s="240"/>
    </row>
    <row r="6" spans="1:4" s="158" customFormat="1" ht="18" customHeight="1">
      <c r="A6" s="241" t="s">
        <v>459</v>
      </c>
      <c r="B6" s="242" t="s">
        <v>460</v>
      </c>
      <c r="C6" s="243">
        <v>30451.319665000014</v>
      </c>
      <c r="D6" s="240"/>
    </row>
    <row r="7" spans="1:4" s="158" customFormat="1" ht="18" customHeight="1">
      <c r="A7" s="241" t="s">
        <v>461</v>
      </c>
      <c r="B7" s="242" t="s">
        <v>462</v>
      </c>
      <c r="C7" s="243">
        <v>14920.93054500001</v>
      </c>
      <c r="D7" s="240"/>
    </row>
    <row r="8" spans="1:4" s="158" customFormat="1" ht="18" customHeight="1">
      <c r="A8" s="241" t="s">
        <v>463</v>
      </c>
      <c r="B8" s="242" t="s">
        <v>428</v>
      </c>
      <c r="C8" s="243">
        <v>5525.465034999997</v>
      </c>
      <c r="D8" s="240"/>
    </row>
    <row r="9" spans="1:4" s="158" customFormat="1" ht="18" customHeight="1">
      <c r="A9" s="241" t="s">
        <v>464</v>
      </c>
      <c r="B9" s="242" t="s">
        <v>465</v>
      </c>
      <c r="C9" s="243">
        <v>565.0436</v>
      </c>
      <c r="D9" s="240"/>
    </row>
    <row r="10" spans="1:4" s="74" customFormat="1" ht="18" customHeight="1">
      <c r="A10" s="237" t="s">
        <v>466</v>
      </c>
      <c r="B10" s="238" t="s">
        <v>467</v>
      </c>
      <c r="C10" s="239">
        <f>SUM(C11:C20)</f>
        <v>5284.092740000003</v>
      </c>
      <c r="D10" s="240"/>
    </row>
    <row r="11" spans="1:4" s="73" customFormat="1" ht="18" customHeight="1">
      <c r="A11" s="241" t="s">
        <v>468</v>
      </c>
      <c r="B11" s="242" t="s">
        <v>469</v>
      </c>
      <c r="C11" s="243">
        <v>4116.722740000002</v>
      </c>
      <c r="D11" s="240"/>
    </row>
    <row r="12" spans="1:4" s="73" customFormat="1" ht="18" customHeight="1">
      <c r="A12" s="241" t="s">
        <v>470</v>
      </c>
      <c r="B12" s="244" t="s">
        <v>471</v>
      </c>
      <c r="C12" s="243">
        <v>52</v>
      </c>
      <c r="D12" s="240"/>
    </row>
    <row r="13" spans="1:4" s="73" customFormat="1" ht="18" customHeight="1">
      <c r="A13" s="241" t="s">
        <v>472</v>
      </c>
      <c r="B13" s="241" t="s">
        <v>473</v>
      </c>
      <c r="C13" s="243">
        <v>4.8</v>
      </c>
      <c r="D13" s="240"/>
    </row>
    <row r="14" spans="1:4" s="73" customFormat="1" ht="18" customHeight="1">
      <c r="A14" s="241" t="s">
        <v>474</v>
      </c>
      <c r="B14" s="241" t="s">
        <v>475</v>
      </c>
      <c r="C14" s="243">
        <v>3.5</v>
      </c>
      <c r="D14" s="240"/>
    </row>
    <row r="15" spans="1:4" s="73" customFormat="1" ht="18" customHeight="1">
      <c r="A15" s="241" t="s">
        <v>476</v>
      </c>
      <c r="B15" s="241" t="s">
        <v>477</v>
      </c>
      <c r="C15" s="243">
        <v>116.70000000000002</v>
      </c>
      <c r="D15" s="240"/>
    </row>
    <row r="16" spans="1:4" s="73" customFormat="1" ht="18" customHeight="1">
      <c r="A16" s="241" t="s">
        <v>478</v>
      </c>
      <c r="B16" s="241" t="s">
        <v>479</v>
      </c>
      <c r="C16" s="243">
        <v>69.10000000000001</v>
      </c>
      <c r="D16" s="240"/>
    </row>
    <row r="17" spans="1:4" s="73" customFormat="1" ht="18" customHeight="1">
      <c r="A17" s="241" t="s">
        <v>480</v>
      </c>
      <c r="B17" s="241" t="s">
        <v>481</v>
      </c>
      <c r="C17" s="245">
        <v>40</v>
      </c>
      <c r="D17" s="240"/>
    </row>
    <row r="18" spans="1:4" s="73" customFormat="1" ht="18" customHeight="1">
      <c r="A18" s="241" t="s">
        <v>482</v>
      </c>
      <c r="B18" s="244" t="s">
        <v>483</v>
      </c>
      <c r="C18" s="243">
        <v>647.5</v>
      </c>
      <c r="D18" s="240"/>
    </row>
    <row r="19" spans="1:4" s="73" customFormat="1" ht="18" customHeight="1">
      <c r="A19" s="241" t="s">
        <v>484</v>
      </c>
      <c r="B19" s="241" t="s">
        <v>485</v>
      </c>
      <c r="C19" s="243">
        <v>78.83999999999999</v>
      </c>
      <c r="D19" s="240"/>
    </row>
    <row r="20" spans="1:4" s="73" customFormat="1" ht="18" customHeight="1">
      <c r="A20" s="241" t="s">
        <v>486</v>
      </c>
      <c r="B20" s="241" t="s">
        <v>487</v>
      </c>
      <c r="C20" s="243">
        <v>154.92999999999998</v>
      </c>
      <c r="D20" s="240"/>
    </row>
    <row r="21" spans="1:4" s="73" customFormat="1" ht="18" customHeight="1">
      <c r="A21" s="237" t="s">
        <v>488</v>
      </c>
      <c r="B21" s="238" t="s">
        <v>489</v>
      </c>
      <c r="C21" s="239">
        <f>C22</f>
        <v>4</v>
      </c>
      <c r="D21" s="240"/>
    </row>
    <row r="22" spans="1:4" s="73" customFormat="1" ht="18" customHeight="1">
      <c r="A22" s="241" t="s">
        <v>490</v>
      </c>
      <c r="B22" s="241" t="s">
        <v>491</v>
      </c>
      <c r="C22" s="243">
        <v>4</v>
      </c>
      <c r="D22" s="240"/>
    </row>
    <row r="23" spans="1:4" s="73" customFormat="1" ht="18" customHeight="1">
      <c r="A23" s="237" t="s">
        <v>492</v>
      </c>
      <c r="B23" s="238" t="s">
        <v>493</v>
      </c>
      <c r="C23" s="239">
        <f>C24+C25</f>
        <v>90683.14315199998</v>
      </c>
      <c r="D23" s="240"/>
    </row>
    <row r="24" spans="1:4" s="73" customFormat="1" ht="18" customHeight="1">
      <c r="A24" s="241" t="s">
        <v>494</v>
      </c>
      <c r="B24" s="241" t="s">
        <v>495</v>
      </c>
      <c r="C24" s="243">
        <v>87756.36137199997</v>
      </c>
      <c r="D24" s="240"/>
    </row>
    <row r="25" spans="1:4" s="73" customFormat="1" ht="18" customHeight="1">
      <c r="A25" s="241" t="s">
        <v>496</v>
      </c>
      <c r="B25" s="241" t="s">
        <v>497</v>
      </c>
      <c r="C25" s="243">
        <v>2926.7817799999984</v>
      </c>
      <c r="D25" s="240"/>
    </row>
    <row r="26" spans="1:4" s="73" customFormat="1" ht="18" customHeight="1">
      <c r="A26" s="237" t="s">
        <v>498</v>
      </c>
      <c r="B26" s="238" t="s">
        <v>499</v>
      </c>
      <c r="C26" s="239">
        <f>C27</f>
        <v>19.4</v>
      </c>
      <c r="D26" s="240"/>
    </row>
    <row r="27" spans="1:4" s="73" customFormat="1" ht="18" customHeight="1">
      <c r="A27" s="241" t="s">
        <v>500</v>
      </c>
      <c r="B27" s="244" t="s">
        <v>501</v>
      </c>
      <c r="C27" s="243">
        <v>19.4</v>
      </c>
      <c r="D27" s="240"/>
    </row>
    <row r="28" spans="1:4" s="73" customFormat="1" ht="18" customHeight="1">
      <c r="A28" s="237" t="s">
        <v>502</v>
      </c>
      <c r="B28" s="238" t="s">
        <v>503</v>
      </c>
      <c r="C28" s="239">
        <f>SUM(C29:C30)</f>
        <v>4199.811396000001</v>
      </c>
      <c r="D28" s="240"/>
    </row>
    <row r="29" spans="1:4" s="73" customFormat="1" ht="18" customHeight="1">
      <c r="A29" s="241" t="s">
        <v>504</v>
      </c>
      <c r="B29" s="241" t="s">
        <v>505</v>
      </c>
      <c r="C29" s="243">
        <v>25.534000000000006</v>
      </c>
      <c r="D29" s="240"/>
    </row>
    <row r="30" spans="1:4" s="73" customFormat="1" ht="18" customHeight="1">
      <c r="A30" s="241" t="s">
        <v>506</v>
      </c>
      <c r="B30" s="244" t="s">
        <v>507</v>
      </c>
      <c r="C30" s="243">
        <v>4174.277396000001</v>
      </c>
      <c r="D30" s="240"/>
    </row>
    <row r="31" spans="1:4" s="73" customFormat="1" ht="18" customHeight="1">
      <c r="A31" s="246" t="s">
        <v>95</v>
      </c>
      <c r="B31" s="247"/>
      <c r="C31" s="239">
        <f>C5+C10+C21+C23+C26+C28</f>
        <v>151653.206133</v>
      </c>
      <c r="D31" s="240"/>
    </row>
    <row r="32" spans="1:4" s="73" customFormat="1" ht="18" customHeight="1">
      <c r="A32" s="72"/>
      <c r="B32" s="72"/>
      <c r="C32" s="230"/>
      <c r="D32" s="234"/>
    </row>
    <row r="33" spans="1:4" s="73" customFormat="1" ht="18" customHeight="1">
      <c r="A33" s="72"/>
      <c r="B33" s="72"/>
      <c r="C33" s="230"/>
      <c r="D33" s="234"/>
    </row>
    <row r="34" spans="1:4" s="73" customFormat="1" ht="18" customHeight="1">
      <c r="A34" s="72"/>
      <c r="B34" s="72"/>
      <c r="C34" s="230"/>
      <c r="D34" s="234"/>
    </row>
    <row r="35" spans="1:4" s="74" customFormat="1" ht="18" customHeight="1">
      <c r="A35" s="72"/>
      <c r="B35" s="72"/>
      <c r="C35" s="230"/>
      <c r="D35" s="236"/>
    </row>
    <row r="36" spans="1:4" s="73" customFormat="1" ht="18" customHeight="1">
      <c r="A36" s="72"/>
      <c r="B36" s="72"/>
      <c r="C36" s="230"/>
      <c r="D36" s="234"/>
    </row>
    <row r="37" spans="1:4" s="73" customFormat="1" ht="18" customHeight="1">
      <c r="A37" s="72"/>
      <c r="B37" s="72"/>
      <c r="C37" s="230"/>
      <c r="D37" s="234"/>
    </row>
    <row r="38" spans="1:4" s="74" customFormat="1" ht="18" customHeight="1">
      <c r="A38" s="72"/>
      <c r="B38" s="72"/>
      <c r="C38" s="230"/>
      <c r="D38" s="236"/>
    </row>
    <row r="39" spans="1:4" s="73" customFormat="1" ht="18" customHeight="1">
      <c r="A39" s="72"/>
      <c r="B39" s="72"/>
      <c r="C39" s="230"/>
      <c r="D39" s="234"/>
    </row>
    <row r="40" spans="1:4" s="73" customFormat="1" ht="18" customHeight="1">
      <c r="A40" s="72"/>
      <c r="B40" s="72"/>
      <c r="C40" s="230"/>
      <c r="D40" s="234"/>
    </row>
    <row r="41" spans="1:4" s="74" customFormat="1" ht="18" customHeight="1">
      <c r="A41" s="72"/>
      <c r="B41" s="72"/>
      <c r="C41" s="230"/>
      <c r="D41" s="236"/>
    </row>
  </sheetData>
  <sheetProtection/>
  <mergeCells count="2">
    <mergeCell ref="A2:C2"/>
    <mergeCell ref="A31:B3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theme="0" tint="-0.1499900072813034"/>
  </sheetPr>
  <dimension ref="A1:Z28"/>
  <sheetViews>
    <sheetView zoomScaleSheetLayoutView="100" workbookViewId="0" topLeftCell="A1">
      <selection activeCell="D26" sqref="D26"/>
    </sheetView>
  </sheetViews>
  <sheetFormatPr defaultColWidth="7.00390625" defaultRowHeight="14.25"/>
  <cols>
    <col min="1" max="4" width="20.875" style="52" customWidth="1"/>
    <col min="5" max="5" width="10.375" style="51" hidden="1" customWidth="1"/>
    <col min="6" max="6" width="9.625" style="50" hidden="1" customWidth="1"/>
    <col min="7" max="7" width="8.125" style="50" hidden="1" customWidth="1"/>
    <col min="8" max="8" width="9.625" style="119" hidden="1" customWidth="1"/>
    <col min="9" max="9" width="17.50390625" style="119" hidden="1" customWidth="1"/>
    <col min="10" max="10" width="12.375" style="120" hidden="1" customWidth="1"/>
    <col min="11" max="11" width="7.00390625" style="121" hidden="1" customWidth="1"/>
    <col min="12" max="13" width="7.00390625" style="50" hidden="1" customWidth="1"/>
    <col min="14" max="14" width="13.875" style="50" hidden="1" customWidth="1"/>
    <col min="15" max="15" width="7.875" style="50" hidden="1" customWidth="1"/>
    <col min="16" max="16" width="9.375" style="50" hidden="1" customWidth="1"/>
    <col min="17" max="17" width="6.875" style="50" hidden="1" customWidth="1"/>
    <col min="18" max="18" width="9.00390625" style="50" hidden="1" customWidth="1"/>
    <col min="19" max="19" width="5.875" style="50" hidden="1" customWidth="1"/>
    <col min="20" max="20" width="5.25390625" style="50" hidden="1" customWidth="1"/>
    <col min="21" max="21" width="6.375" style="50" hidden="1" customWidth="1"/>
    <col min="22" max="23" width="7.00390625" style="50" hidden="1" customWidth="1"/>
    <col min="24" max="24" width="10.625" style="50" hidden="1" customWidth="1"/>
    <col min="25" max="25" width="10.50390625" style="50" hidden="1" customWidth="1"/>
    <col min="26" max="26" width="7.00390625" style="50" hidden="1" customWidth="1"/>
    <col min="27" max="16384" width="7.00390625" style="50" customWidth="1"/>
  </cols>
  <sheetData>
    <row r="1" spans="1:11" s="50" customFormat="1" ht="21.75" customHeight="1">
      <c r="A1" s="55" t="s">
        <v>508</v>
      </c>
      <c r="B1" s="122"/>
      <c r="C1" s="122"/>
      <c r="D1" s="122"/>
      <c r="E1" s="51"/>
      <c r="H1" s="119"/>
      <c r="I1" s="119"/>
      <c r="J1" s="120"/>
      <c r="K1" s="121"/>
    </row>
    <row r="2" spans="1:11" s="50" customFormat="1" ht="51.75" customHeight="1">
      <c r="A2" s="123" t="s">
        <v>509</v>
      </c>
      <c r="B2" s="124"/>
      <c r="C2" s="124"/>
      <c r="D2" s="124"/>
      <c r="E2" s="51"/>
      <c r="K2" s="121"/>
    </row>
    <row r="3" spans="1:14" s="50" customFormat="1" ht="15">
      <c r="A3" s="52"/>
      <c r="B3" s="52"/>
      <c r="C3" s="52"/>
      <c r="D3" s="107" t="s">
        <v>510</v>
      </c>
      <c r="E3" s="51"/>
      <c r="F3" s="50">
        <v>12.11</v>
      </c>
      <c r="H3" s="50">
        <v>12.22</v>
      </c>
      <c r="K3" s="121"/>
      <c r="N3" s="50">
        <v>1.2</v>
      </c>
    </row>
    <row r="4" spans="1:16" s="118" customFormat="1" ht="39.75" customHeight="1">
      <c r="A4" s="125" t="s">
        <v>511</v>
      </c>
      <c r="B4" s="59" t="s">
        <v>512</v>
      </c>
      <c r="C4" s="59" t="s">
        <v>513</v>
      </c>
      <c r="D4" s="125" t="s">
        <v>94</v>
      </c>
      <c r="E4" s="126"/>
      <c r="H4" s="127" t="s">
        <v>514</v>
      </c>
      <c r="I4" s="127" t="s">
        <v>515</v>
      </c>
      <c r="J4" s="127" t="s">
        <v>516</v>
      </c>
      <c r="K4" s="136"/>
      <c r="N4" s="127" t="s">
        <v>514</v>
      </c>
      <c r="O4" s="137" t="s">
        <v>515</v>
      </c>
      <c r="P4" s="127" t="s">
        <v>516</v>
      </c>
    </row>
    <row r="5" spans="1:26" s="50" customFormat="1" ht="27" customHeight="1">
      <c r="A5" s="177" t="s">
        <v>517</v>
      </c>
      <c r="B5" s="178">
        <v>18009</v>
      </c>
      <c r="C5" s="178">
        <f>71800-18009</f>
        <v>53791</v>
      </c>
      <c r="D5" s="128" t="s">
        <v>518</v>
      </c>
      <c r="E5" s="130">
        <v>105429</v>
      </c>
      <c r="F5" s="131">
        <v>595734.14</v>
      </c>
      <c r="G5" s="50">
        <f>104401+13602</f>
        <v>118003</v>
      </c>
      <c r="H5" s="119" t="s">
        <v>519</v>
      </c>
      <c r="I5" s="119" t="s">
        <v>520</v>
      </c>
      <c r="J5" s="120">
        <v>596221.15</v>
      </c>
      <c r="K5" s="121" t="e">
        <f>H5-A5</f>
        <v>#VALUE!</v>
      </c>
      <c r="L5" s="133" t="e">
        <f>J5-#REF!</f>
        <v>#REF!</v>
      </c>
      <c r="M5" s="133">
        <v>75943</v>
      </c>
      <c r="N5" s="119" t="s">
        <v>519</v>
      </c>
      <c r="O5" s="119" t="s">
        <v>520</v>
      </c>
      <c r="P5" s="120">
        <v>643048.95</v>
      </c>
      <c r="Q5" s="121" t="e">
        <f>N5-A5</f>
        <v>#VALUE!</v>
      </c>
      <c r="R5" s="133" t="e">
        <f>P5-#REF!</f>
        <v>#REF!</v>
      </c>
      <c r="T5" s="50">
        <v>717759</v>
      </c>
      <c r="V5" s="139" t="s">
        <v>519</v>
      </c>
      <c r="W5" s="139" t="s">
        <v>520</v>
      </c>
      <c r="X5" s="140">
        <v>659380.53</v>
      </c>
      <c r="Y5" s="50" t="e">
        <f>#REF!-X5</f>
        <v>#REF!</v>
      </c>
      <c r="Z5" s="50" t="e">
        <f>V5-A5</f>
        <v>#VALUE!</v>
      </c>
    </row>
    <row r="6" spans="1:24" s="50" customFormat="1" ht="27" customHeight="1">
      <c r="A6" s="128"/>
      <c r="B6" s="129"/>
      <c r="C6" s="128"/>
      <c r="D6" s="128"/>
      <c r="E6" s="130"/>
      <c r="F6" s="131"/>
      <c r="H6" s="119"/>
      <c r="I6" s="119"/>
      <c r="J6" s="120"/>
      <c r="K6" s="121"/>
      <c r="L6" s="133"/>
      <c r="M6" s="133"/>
      <c r="N6" s="119"/>
      <c r="O6" s="119"/>
      <c r="P6" s="120"/>
      <c r="Q6" s="121"/>
      <c r="R6" s="133"/>
      <c r="V6" s="139"/>
      <c r="W6" s="139"/>
      <c r="X6" s="140"/>
    </row>
    <row r="7" spans="1:24" s="50" customFormat="1" ht="27" customHeight="1">
      <c r="A7" s="128"/>
      <c r="B7" s="129"/>
      <c r="C7" s="128"/>
      <c r="D7" s="128"/>
      <c r="E7" s="130"/>
      <c r="F7" s="131"/>
      <c r="H7" s="119"/>
      <c r="I7" s="119"/>
      <c r="J7" s="120"/>
      <c r="K7" s="121"/>
      <c r="L7" s="133"/>
      <c r="M7" s="133"/>
      <c r="N7" s="119"/>
      <c r="O7" s="119"/>
      <c r="P7" s="120"/>
      <c r="Q7" s="121"/>
      <c r="R7" s="133"/>
      <c r="V7" s="139"/>
      <c r="W7" s="139"/>
      <c r="X7" s="140"/>
    </row>
    <row r="8" spans="1:24" s="50" customFormat="1" ht="27" customHeight="1">
      <c r="A8" s="128"/>
      <c r="B8" s="129"/>
      <c r="C8" s="128"/>
      <c r="D8" s="128"/>
      <c r="E8" s="130"/>
      <c r="F8" s="131"/>
      <c r="H8" s="119"/>
      <c r="I8" s="119"/>
      <c r="J8" s="120"/>
      <c r="K8" s="121"/>
      <c r="L8" s="133"/>
      <c r="M8" s="133"/>
      <c r="N8" s="119"/>
      <c r="O8" s="119"/>
      <c r="P8" s="120"/>
      <c r="Q8" s="121"/>
      <c r="R8" s="133"/>
      <c r="V8" s="139"/>
      <c r="W8" s="139"/>
      <c r="X8" s="140"/>
    </row>
    <row r="9" spans="1:24" s="50" customFormat="1" ht="27" customHeight="1">
      <c r="A9" s="128"/>
      <c r="B9" s="129"/>
      <c r="C9" s="128"/>
      <c r="D9" s="128"/>
      <c r="E9" s="130"/>
      <c r="F9" s="131"/>
      <c r="H9" s="119"/>
      <c r="I9" s="119"/>
      <c r="J9" s="120"/>
      <c r="K9" s="121"/>
      <c r="L9" s="133"/>
      <c r="M9" s="133"/>
      <c r="N9" s="119"/>
      <c r="O9" s="119"/>
      <c r="P9" s="120"/>
      <c r="Q9" s="121"/>
      <c r="R9" s="133"/>
      <c r="V9" s="139"/>
      <c r="W9" s="139"/>
      <c r="X9" s="140"/>
    </row>
    <row r="10" spans="1:24" s="50" customFormat="1" ht="27" customHeight="1">
      <c r="A10" s="128"/>
      <c r="B10" s="129"/>
      <c r="C10" s="128"/>
      <c r="D10" s="128"/>
      <c r="E10" s="130"/>
      <c r="F10" s="131"/>
      <c r="H10" s="119"/>
      <c r="I10" s="119"/>
      <c r="J10" s="120"/>
      <c r="K10" s="121"/>
      <c r="L10" s="133"/>
      <c r="M10" s="133"/>
      <c r="N10" s="119"/>
      <c r="O10" s="119"/>
      <c r="P10" s="120"/>
      <c r="Q10" s="121"/>
      <c r="R10" s="133"/>
      <c r="V10" s="139"/>
      <c r="W10" s="139"/>
      <c r="X10" s="140"/>
    </row>
    <row r="11" spans="1:24" s="50" customFormat="1" ht="27" customHeight="1">
      <c r="A11" s="128"/>
      <c r="B11" s="132"/>
      <c r="C11" s="128"/>
      <c r="D11" s="128"/>
      <c r="E11" s="130"/>
      <c r="F11" s="133"/>
      <c r="H11" s="119"/>
      <c r="I11" s="119"/>
      <c r="J11" s="120"/>
      <c r="K11" s="121"/>
      <c r="L11" s="133"/>
      <c r="M11" s="133"/>
      <c r="N11" s="119"/>
      <c r="O11" s="119"/>
      <c r="P11" s="120"/>
      <c r="Q11" s="121"/>
      <c r="R11" s="133"/>
      <c r="V11" s="139"/>
      <c r="W11" s="139"/>
      <c r="X11" s="140"/>
    </row>
    <row r="12" spans="1:25" s="50" customFormat="1" ht="27" customHeight="1">
      <c r="A12" s="59" t="s">
        <v>521</v>
      </c>
      <c r="B12" s="178">
        <f>B5</f>
        <v>18009</v>
      </c>
      <c r="C12" s="178">
        <f>C5</f>
        <v>53791</v>
      </c>
      <c r="D12" s="178" t="str">
        <f>D5</f>
        <v>60000</v>
      </c>
      <c r="E12" s="51"/>
      <c r="H12" s="134">
        <f aca="true" t="shared" si="0" ref="H12:J12">""</f>
      </c>
      <c r="I12" s="134">
        <f t="shared" si="0"/>
      </c>
      <c r="J12" s="134">
        <f t="shared" si="0"/>
      </c>
      <c r="K12" s="121"/>
      <c r="N12" s="134">
        <f aca="true" t="shared" si="1" ref="N12:P12">""</f>
      </c>
      <c r="O12" s="138">
        <f t="shared" si="1"/>
      </c>
      <c r="P12" s="134">
        <f t="shared" si="1"/>
      </c>
      <c r="X12" s="141" t="e">
        <f>X13+#REF!+#REF!+#REF!+#REF!+#REF!+#REF!+#REF!+#REF!+#REF!+#REF!+#REF!+#REF!+#REF!+#REF!+#REF!+#REF!+#REF!+#REF!+#REF!+#REF!</f>
        <v>#REF!</v>
      </c>
      <c r="Y12" s="141" t="e">
        <f>Y13+#REF!+#REF!+#REF!+#REF!+#REF!+#REF!+#REF!+#REF!+#REF!+#REF!+#REF!+#REF!+#REF!+#REF!+#REF!+#REF!+#REF!+#REF!+#REF!+#REF!</f>
        <v>#REF!</v>
      </c>
    </row>
    <row r="13" spans="1:26" s="50" customFormat="1" ht="19.5" customHeight="1">
      <c r="A13" s="52"/>
      <c r="B13" s="52"/>
      <c r="C13" s="52"/>
      <c r="D13" s="52"/>
      <c r="E13" s="51"/>
      <c r="H13" s="119"/>
      <c r="I13" s="119"/>
      <c r="J13" s="120"/>
      <c r="K13" s="121"/>
      <c r="R13" s="133"/>
      <c r="V13" s="139" t="s">
        <v>522</v>
      </c>
      <c r="W13" s="139" t="s">
        <v>523</v>
      </c>
      <c r="X13" s="140">
        <v>19998</v>
      </c>
      <c r="Y13" s="50" t="e">
        <f>#REF!-X13</f>
        <v>#REF!</v>
      </c>
      <c r="Z13" s="50">
        <f aca="true" t="shared" si="2" ref="Z13:Z15">V13-A13</f>
        <v>232</v>
      </c>
    </row>
    <row r="14" spans="1:26" s="50" customFormat="1" ht="19.5" customHeight="1">
      <c r="A14" s="52"/>
      <c r="B14" s="52"/>
      <c r="C14" s="52"/>
      <c r="D14" s="52"/>
      <c r="E14" s="51"/>
      <c r="H14" s="119"/>
      <c r="I14" s="119"/>
      <c r="J14" s="120"/>
      <c r="K14" s="121"/>
      <c r="R14" s="133"/>
      <c r="V14" s="139" t="s">
        <v>524</v>
      </c>
      <c r="W14" s="139" t="s">
        <v>525</v>
      </c>
      <c r="X14" s="140">
        <v>19998</v>
      </c>
      <c r="Y14" s="50" t="e">
        <f>#REF!-X14</f>
        <v>#REF!</v>
      </c>
      <c r="Z14" s="50">
        <f t="shared" si="2"/>
        <v>23203</v>
      </c>
    </row>
    <row r="15" spans="1:26" s="50" customFormat="1" ht="19.5" customHeight="1">
      <c r="A15" s="52"/>
      <c r="B15" s="52"/>
      <c r="C15" s="52"/>
      <c r="D15" s="52"/>
      <c r="E15" s="51"/>
      <c r="H15" s="119"/>
      <c r="I15" s="119"/>
      <c r="J15" s="120"/>
      <c r="K15" s="121"/>
      <c r="R15" s="133"/>
      <c r="V15" s="139" t="s">
        <v>526</v>
      </c>
      <c r="W15" s="139" t="s">
        <v>527</v>
      </c>
      <c r="X15" s="140">
        <v>19998</v>
      </c>
      <c r="Y15" s="50" t="e">
        <f>#REF!-X15</f>
        <v>#REF!</v>
      </c>
      <c r="Z15" s="50">
        <f t="shared" si="2"/>
        <v>2320301</v>
      </c>
    </row>
    <row r="16" spans="1:18" s="50" customFormat="1" ht="19.5" customHeight="1">
      <c r="A16" s="52"/>
      <c r="B16" s="52"/>
      <c r="C16" s="52"/>
      <c r="D16" s="52"/>
      <c r="E16" s="51"/>
      <c r="H16" s="119"/>
      <c r="I16" s="119"/>
      <c r="J16" s="120"/>
      <c r="K16" s="121"/>
      <c r="R16" s="133"/>
    </row>
    <row r="17" s="50" customFormat="1" ht="19.5" customHeight="1">
      <c r="R17" s="133"/>
    </row>
    <row r="18" s="50" customFormat="1" ht="19.5" customHeight="1">
      <c r="R18" s="133"/>
    </row>
    <row r="19" s="50" customFormat="1" ht="19.5" customHeight="1">
      <c r="R19" s="133"/>
    </row>
    <row r="20" s="50" customFormat="1" ht="19.5" customHeight="1">
      <c r="R20" s="133"/>
    </row>
    <row r="21" s="50" customFormat="1" ht="19.5" customHeight="1">
      <c r="R21" s="133"/>
    </row>
    <row r="22" s="50" customFormat="1" ht="19.5" customHeight="1">
      <c r="R22" s="133"/>
    </row>
    <row r="23" s="50" customFormat="1" ht="19.5" customHeight="1">
      <c r="R23" s="133"/>
    </row>
    <row r="24" s="50" customFormat="1" ht="19.5" customHeight="1">
      <c r="R24" s="133"/>
    </row>
    <row r="25" s="50" customFormat="1" ht="19.5" customHeight="1">
      <c r="R25" s="133"/>
    </row>
    <row r="26" s="50" customFormat="1" ht="19.5" customHeight="1">
      <c r="R26" s="133"/>
    </row>
    <row r="27" s="50" customFormat="1" ht="19.5" customHeight="1">
      <c r="R27" s="133"/>
    </row>
    <row r="28" s="50" customFormat="1" ht="19.5" customHeight="1">
      <c r="R28" s="133"/>
    </row>
  </sheetData>
  <sheetProtection/>
  <mergeCells count="1">
    <mergeCell ref="A2:D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theme="0" tint="-0.1499900072813034"/>
  </sheetPr>
  <dimension ref="A1:IP125"/>
  <sheetViews>
    <sheetView zoomScaleSheetLayoutView="100" workbookViewId="0" topLeftCell="A1">
      <selection activeCell="A22" sqref="A22"/>
    </sheetView>
  </sheetViews>
  <sheetFormatPr defaultColWidth="9.00390625" defaultRowHeight="14.25" customHeight="1"/>
  <cols>
    <col min="1" max="1" width="106.375" style="213" customWidth="1"/>
    <col min="2" max="2" width="13.125" style="214" customWidth="1"/>
    <col min="3" max="202" width="9.00390625" style="215" customWidth="1"/>
    <col min="203" max="250" width="9.00390625" style="208" customWidth="1"/>
    <col min="251" max="16384" width="9.00390625" style="54" customWidth="1"/>
  </cols>
  <sheetData>
    <row r="1" spans="1:250" s="97" customFormat="1" ht="21" customHeight="1">
      <c r="A1" s="216" t="s">
        <v>528</v>
      </c>
      <c r="B1" s="216"/>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c r="FI1" s="215"/>
      <c r="FJ1" s="215"/>
      <c r="FK1" s="215"/>
      <c r="FL1" s="215"/>
      <c r="FM1" s="215"/>
      <c r="FN1" s="215"/>
      <c r="FO1" s="215"/>
      <c r="FP1" s="215"/>
      <c r="FQ1" s="215"/>
      <c r="FR1" s="215"/>
      <c r="FS1" s="215"/>
      <c r="FT1" s="215"/>
      <c r="FU1" s="215"/>
      <c r="FV1" s="215"/>
      <c r="FW1" s="215"/>
      <c r="FX1" s="215"/>
      <c r="FY1" s="215"/>
      <c r="FZ1" s="215"/>
      <c r="GA1" s="215"/>
      <c r="GB1" s="215"/>
      <c r="GC1" s="215"/>
      <c r="GD1" s="215"/>
      <c r="GE1" s="215"/>
      <c r="GF1" s="215"/>
      <c r="GG1" s="215"/>
      <c r="GH1" s="215"/>
      <c r="GI1" s="215"/>
      <c r="GJ1" s="215"/>
      <c r="GK1" s="215"/>
      <c r="GL1" s="215"/>
      <c r="GM1" s="215"/>
      <c r="GN1" s="215"/>
      <c r="GO1" s="215"/>
      <c r="GP1" s="215"/>
      <c r="GQ1" s="215"/>
      <c r="GR1" s="215"/>
      <c r="GS1" s="215"/>
      <c r="GT1" s="215"/>
      <c r="GU1" s="208"/>
      <c r="GV1" s="208"/>
      <c r="GW1" s="208"/>
      <c r="GX1" s="208"/>
      <c r="GY1" s="208"/>
      <c r="GZ1" s="208"/>
      <c r="HA1" s="208"/>
      <c r="HB1" s="208"/>
      <c r="HC1" s="208"/>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A1" s="208"/>
      <c r="IB1" s="208"/>
      <c r="IC1" s="208"/>
      <c r="ID1" s="208"/>
      <c r="IE1" s="208"/>
      <c r="IF1" s="208"/>
      <c r="IG1" s="208"/>
      <c r="IH1" s="208"/>
      <c r="II1" s="208"/>
      <c r="IJ1" s="208"/>
      <c r="IK1" s="208"/>
      <c r="IL1" s="208"/>
      <c r="IM1" s="208"/>
      <c r="IN1" s="208"/>
      <c r="IO1" s="208"/>
      <c r="IP1" s="208"/>
    </row>
    <row r="2" spans="1:202" s="207" customFormat="1" ht="21" customHeight="1">
      <c r="A2" s="217" t="s">
        <v>529</v>
      </c>
      <c r="B2" s="217"/>
      <c r="C2" s="217"/>
      <c r="D2" s="217"/>
      <c r="E2" s="217"/>
      <c r="F2" s="217"/>
      <c r="G2" s="217"/>
      <c r="H2" s="217"/>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6"/>
      <c r="FZ2" s="226"/>
      <c r="GA2" s="226"/>
      <c r="GB2" s="226"/>
      <c r="GC2" s="226"/>
      <c r="GD2" s="226"/>
      <c r="GE2" s="226"/>
      <c r="GF2" s="226"/>
      <c r="GG2" s="226"/>
      <c r="GH2" s="226"/>
      <c r="GI2" s="226"/>
      <c r="GJ2" s="226"/>
      <c r="GK2" s="226"/>
      <c r="GL2" s="226"/>
      <c r="GM2" s="226"/>
      <c r="GN2" s="226"/>
      <c r="GO2" s="226"/>
      <c r="GP2" s="226"/>
      <c r="GQ2" s="226"/>
      <c r="GR2" s="226"/>
      <c r="GS2" s="226"/>
      <c r="GT2" s="226"/>
    </row>
    <row r="3" spans="1:202" s="208" customFormat="1" ht="11.25">
      <c r="A3" s="213"/>
      <c r="B3" s="218" t="s">
        <v>32</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c r="GH3" s="215"/>
      <c r="GI3" s="215"/>
      <c r="GJ3" s="215"/>
      <c r="GK3" s="215"/>
      <c r="GL3" s="215"/>
      <c r="GM3" s="215"/>
      <c r="GN3" s="215"/>
      <c r="GO3" s="215"/>
      <c r="GP3" s="215"/>
      <c r="GQ3" s="215"/>
      <c r="GR3" s="215"/>
      <c r="GS3" s="215"/>
      <c r="GT3" s="215"/>
    </row>
    <row r="4" spans="1:214" s="209" customFormat="1" ht="30" customHeight="1">
      <c r="A4" s="219" t="s">
        <v>530</v>
      </c>
      <c r="B4" s="220" t="s">
        <v>531</v>
      </c>
      <c r="GU4" s="227"/>
      <c r="GV4" s="227"/>
      <c r="GW4" s="227"/>
      <c r="GX4" s="227"/>
      <c r="GY4" s="227"/>
      <c r="GZ4" s="227"/>
      <c r="HA4" s="227"/>
      <c r="HB4" s="227"/>
      <c r="HC4" s="227"/>
      <c r="HD4" s="227"/>
      <c r="HE4" s="227"/>
      <c r="HF4" s="227"/>
    </row>
    <row r="5" spans="1:214" s="210" customFormat="1" ht="19.5" customHeight="1">
      <c r="A5" s="221"/>
      <c r="B5" s="222">
        <f>SUM(B6:B76)</f>
        <v>60000</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c r="FN5" s="209"/>
      <c r="FO5" s="209"/>
      <c r="FP5" s="209"/>
      <c r="FQ5" s="209"/>
      <c r="FR5" s="209"/>
      <c r="FS5" s="209"/>
      <c r="FT5" s="209"/>
      <c r="FU5" s="209"/>
      <c r="FV5" s="209"/>
      <c r="FW5" s="209"/>
      <c r="FX5" s="209"/>
      <c r="FY5" s="209"/>
      <c r="FZ5" s="209"/>
      <c r="GA5" s="209"/>
      <c r="GB5" s="209"/>
      <c r="GC5" s="209"/>
      <c r="GD5" s="209"/>
      <c r="GE5" s="209"/>
      <c r="GF5" s="209"/>
      <c r="GG5" s="209"/>
      <c r="GH5" s="209"/>
      <c r="GI5" s="209"/>
      <c r="GJ5" s="209"/>
      <c r="GK5" s="209"/>
      <c r="GL5" s="209"/>
      <c r="GM5" s="209"/>
      <c r="GN5" s="209"/>
      <c r="GO5" s="209"/>
      <c r="GP5" s="209"/>
      <c r="GQ5" s="209"/>
      <c r="GR5" s="209"/>
      <c r="GS5" s="209"/>
      <c r="GT5" s="209"/>
      <c r="GU5" s="227"/>
      <c r="GV5" s="227"/>
      <c r="GW5" s="227"/>
      <c r="GX5" s="227"/>
      <c r="GY5" s="227"/>
      <c r="GZ5" s="227"/>
      <c r="HA5" s="227"/>
      <c r="HB5" s="227"/>
      <c r="HC5" s="227"/>
      <c r="HD5" s="227"/>
      <c r="HE5" s="227"/>
      <c r="HF5" s="227"/>
    </row>
    <row r="6" spans="1:214" s="211" customFormat="1" ht="22.5" customHeight="1">
      <c r="A6" s="223" t="s">
        <v>532</v>
      </c>
      <c r="B6" s="224">
        <v>4</v>
      </c>
      <c r="GU6" s="228"/>
      <c r="GV6" s="228"/>
      <c r="GW6" s="228"/>
      <c r="GX6" s="228"/>
      <c r="GY6" s="228"/>
      <c r="GZ6" s="228"/>
      <c r="HA6" s="228"/>
      <c r="HB6" s="228"/>
      <c r="HC6" s="228"/>
      <c r="HD6" s="228"/>
      <c r="HE6" s="228"/>
      <c r="HF6" s="228"/>
    </row>
    <row r="7" spans="1:214" s="211" customFormat="1" ht="22.5" customHeight="1">
      <c r="A7" s="223" t="s">
        <v>533</v>
      </c>
      <c r="B7" s="224">
        <v>52</v>
      </c>
      <c r="GU7" s="228"/>
      <c r="GV7" s="228"/>
      <c r="GW7" s="228"/>
      <c r="GX7" s="228"/>
      <c r="GY7" s="228"/>
      <c r="GZ7" s="228"/>
      <c r="HA7" s="228"/>
      <c r="HB7" s="228"/>
      <c r="HC7" s="228"/>
      <c r="HD7" s="228"/>
      <c r="HE7" s="228"/>
      <c r="HF7" s="228"/>
    </row>
    <row r="8" spans="1:214" s="211" customFormat="1" ht="22.5" customHeight="1">
      <c r="A8" s="223" t="s">
        <v>534</v>
      </c>
      <c r="B8" s="224">
        <v>325</v>
      </c>
      <c r="GU8" s="228"/>
      <c r="GV8" s="228"/>
      <c r="GW8" s="228"/>
      <c r="GX8" s="228"/>
      <c r="GY8" s="228"/>
      <c r="GZ8" s="228"/>
      <c r="HA8" s="228"/>
      <c r="HB8" s="228"/>
      <c r="HC8" s="228"/>
      <c r="HD8" s="228"/>
      <c r="HE8" s="228"/>
      <c r="HF8" s="228"/>
    </row>
    <row r="9" spans="1:214" s="211" customFormat="1" ht="22.5" customHeight="1">
      <c r="A9" s="223" t="s">
        <v>535</v>
      </c>
      <c r="B9" s="224">
        <v>517</v>
      </c>
      <c r="GU9" s="228"/>
      <c r="GV9" s="228"/>
      <c r="GW9" s="228"/>
      <c r="GX9" s="228"/>
      <c r="GY9" s="228"/>
      <c r="GZ9" s="228"/>
      <c r="HA9" s="228"/>
      <c r="HB9" s="228"/>
      <c r="HC9" s="228"/>
      <c r="HD9" s="228"/>
      <c r="HE9" s="228"/>
      <c r="HF9" s="228"/>
    </row>
    <row r="10" spans="1:214" s="211" customFormat="1" ht="22.5" customHeight="1">
      <c r="A10" s="223" t="s">
        <v>536</v>
      </c>
      <c r="B10" s="224">
        <v>135</v>
      </c>
      <c r="GU10" s="228"/>
      <c r="GV10" s="228"/>
      <c r="GW10" s="228"/>
      <c r="GX10" s="228"/>
      <c r="GY10" s="228"/>
      <c r="GZ10" s="228"/>
      <c r="HA10" s="228"/>
      <c r="HB10" s="228"/>
      <c r="HC10" s="228"/>
      <c r="HD10" s="228"/>
      <c r="HE10" s="228"/>
      <c r="HF10" s="228"/>
    </row>
    <row r="11" spans="1:214" s="211" customFormat="1" ht="22.5" customHeight="1">
      <c r="A11" s="223" t="s">
        <v>537</v>
      </c>
      <c r="B11" s="224">
        <v>1438</v>
      </c>
      <c r="GU11" s="228"/>
      <c r="GV11" s="228"/>
      <c r="GW11" s="228"/>
      <c r="GX11" s="228"/>
      <c r="GY11" s="228"/>
      <c r="GZ11" s="228"/>
      <c r="HA11" s="228"/>
      <c r="HB11" s="228"/>
      <c r="HC11" s="228"/>
      <c r="HD11" s="228"/>
      <c r="HE11" s="228"/>
      <c r="HF11" s="228"/>
    </row>
    <row r="12" spans="1:214" s="211" customFormat="1" ht="22.5" customHeight="1">
      <c r="A12" s="223" t="s">
        <v>538</v>
      </c>
      <c r="B12" s="224">
        <v>2305</v>
      </c>
      <c r="GU12" s="228"/>
      <c r="GV12" s="228"/>
      <c r="GW12" s="228"/>
      <c r="GX12" s="228"/>
      <c r="GY12" s="228"/>
      <c r="GZ12" s="228"/>
      <c r="HA12" s="228"/>
      <c r="HB12" s="228"/>
      <c r="HC12" s="228"/>
      <c r="HD12" s="228"/>
      <c r="HE12" s="228"/>
      <c r="HF12" s="228"/>
    </row>
    <row r="13" spans="1:214" s="211" customFormat="1" ht="22.5" customHeight="1">
      <c r="A13" s="223" t="s">
        <v>539</v>
      </c>
      <c r="B13" s="224">
        <v>55</v>
      </c>
      <c r="GU13" s="228"/>
      <c r="GV13" s="228"/>
      <c r="GW13" s="228"/>
      <c r="GX13" s="228"/>
      <c r="GY13" s="228"/>
      <c r="GZ13" s="228"/>
      <c r="HA13" s="228"/>
      <c r="HB13" s="228"/>
      <c r="HC13" s="228"/>
      <c r="HD13" s="228"/>
      <c r="HE13" s="228"/>
      <c r="HF13" s="228"/>
    </row>
    <row r="14" spans="1:214" s="211" customFormat="1" ht="22.5" customHeight="1">
      <c r="A14" s="223" t="s">
        <v>540</v>
      </c>
      <c r="B14" s="224">
        <v>74</v>
      </c>
      <c r="GU14" s="228"/>
      <c r="GV14" s="228"/>
      <c r="GW14" s="228"/>
      <c r="GX14" s="228"/>
      <c r="GY14" s="228"/>
      <c r="GZ14" s="228"/>
      <c r="HA14" s="228"/>
      <c r="HB14" s="228"/>
      <c r="HC14" s="228"/>
      <c r="HD14" s="228"/>
      <c r="HE14" s="228"/>
      <c r="HF14" s="228"/>
    </row>
    <row r="15" spans="1:214" s="211" customFormat="1" ht="22.5" customHeight="1">
      <c r="A15" s="223" t="s">
        <v>541</v>
      </c>
      <c r="B15" s="224">
        <v>77</v>
      </c>
      <c r="GU15" s="228"/>
      <c r="GV15" s="228"/>
      <c r="GW15" s="228"/>
      <c r="GX15" s="228"/>
      <c r="GY15" s="228"/>
      <c r="GZ15" s="228"/>
      <c r="HA15" s="228"/>
      <c r="HB15" s="228"/>
      <c r="HC15" s="228"/>
      <c r="HD15" s="228"/>
      <c r="HE15" s="228"/>
      <c r="HF15" s="228"/>
    </row>
    <row r="16" spans="1:214" s="211" customFormat="1" ht="22.5" customHeight="1">
      <c r="A16" s="223" t="s">
        <v>542</v>
      </c>
      <c r="B16" s="224">
        <f>4293+179</f>
        <v>4472</v>
      </c>
      <c r="GU16" s="228"/>
      <c r="GV16" s="228"/>
      <c r="GW16" s="228"/>
      <c r="GX16" s="228"/>
      <c r="GY16" s="228"/>
      <c r="GZ16" s="228"/>
      <c r="HA16" s="228"/>
      <c r="HB16" s="228"/>
      <c r="HC16" s="228"/>
      <c r="HD16" s="228"/>
      <c r="HE16" s="228"/>
      <c r="HF16" s="228"/>
    </row>
    <row r="17" spans="1:214" s="211" customFormat="1" ht="22.5" customHeight="1">
      <c r="A17" s="223" t="s">
        <v>543</v>
      </c>
      <c r="B17" s="224">
        <v>3447</v>
      </c>
      <c r="GU17" s="228"/>
      <c r="GV17" s="228"/>
      <c r="GW17" s="228"/>
      <c r="GX17" s="228"/>
      <c r="GY17" s="228"/>
      <c r="GZ17" s="228"/>
      <c r="HA17" s="228"/>
      <c r="HB17" s="228"/>
      <c r="HC17" s="228"/>
      <c r="HD17" s="228"/>
      <c r="HE17" s="228"/>
      <c r="HF17" s="228"/>
    </row>
    <row r="18" spans="1:214" s="211" customFormat="1" ht="22.5" customHeight="1">
      <c r="A18" s="223" t="s">
        <v>544</v>
      </c>
      <c r="B18" s="224">
        <v>178</v>
      </c>
      <c r="GU18" s="228"/>
      <c r="GV18" s="228"/>
      <c r="GW18" s="228"/>
      <c r="GX18" s="228"/>
      <c r="GY18" s="228"/>
      <c r="GZ18" s="228"/>
      <c r="HA18" s="228"/>
      <c r="HB18" s="228"/>
      <c r="HC18" s="228"/>
      <c r="HD18" s="228"/>
      <c r="HE18" s="228"/>
      <c r="HF18" s="228"/>
    </row>
    <row r="19" spans="1:214" s="211" customFormat="1" ht="22.5" customHeight="1">
      <c r="A19" s="223" t="s">
        <v>545</v>
      </c>
      <c r="B19" s="224">
        <v>1298</v>
      </c>
      <c r="GU19" s="228"/>
      <c r="GV19" s="228"/>
      <c r="GW19" s="228"/>
      <c r="GX19" s="228"/>
      <c r="GY19" s="228"/>
      <c r="GZ19" s="228"/>
      <c r="HA19" s="228"/>
      <c r="HB19" s="228"/>
      <c r="HC19" s="228"/>
      <c r="HD19" s="228"/>
      <c r="HE19" s="228"/>
      <c r="HF19" s="228"/>
    </row>
    <row r="20" spans="1:214" s="211" customFormat="1" ht="22.5" customHeight="1">
      <c r="A20" s="223" t="s">
        <v>546</v>
      </c>
      <c r="B20" s="224">
        <v>884</v>
      </c>
      <c r="GU20" s="228"/>
      <c r="GV20" s="228"/>
      <c r="GW20" s="228"/>
      <c r="GX20" s="228"/>
      <c r="GY20" s="228"/>
      <c r="GZ20" s="228"/>
      <c r="HA20" s="228"/>
      <c r="HB20" s="228"/>
      <c r="HC20" s="228"/>
      <c r="HD20" s="228"/>
      <c r="HE20" s="228"/>
      <c r="HF20" s="228"/>
    </row>
    <row r="21" spans="1:214" s="211" customFormat="1" ht="22.5" customHeight="1">
      <c r="A21" s="223" t="s">
        <v>547</v>
      </c>
      <c r="B21" s="224">
        <v>98</v>
      </c>
      <c r="GU21" s="228"/>
      <c r="GV21" s="228"/>
      <c r="GW21" s="228"/>
      <c r="GX21" s="228"/>
      <c r="GY21" s="228"/>
      <c r="GZ21" s="228"/>
      <c r="HA21" s="228"/>
      <c r="HB21" s="228"/>
      <c r="HC21" s="228"/>
      <c r="HD21" s="228"/>
      <c r="HE21" s="228"/>
      <c r="HF21" s="228"/>
    </row>
    <row r="22" spans="1:214" s="211" customFormat="1" ht="22.5" customHeight="1">
      <c r="A22" s="223" t="s">
        <v>548</v>
      </c>
      <c r="B22" s="224">
        <v>2755</v>
      </c>
      <c r="GU22" s="228"/>
      <c r="GV22" s="228"/>
      <c r="GW22" s="228"/>
      <c r="GX22" s="228"/>
      <c r="GY22" s="228"/>
      <c r="GZ22" s="228"/>
      <c r="HA22" s="228"/>
      <c r="HB22" s="228"/>
      <c r="HC22" s="228"/>
      <c r="HD22" s="228"/>
      <c r="HE22" s="228"/>
      <c r="HF22" s="228"/>
    </row>
    <row r="23" spans="1:214" s="211" customFormat="1" ht="22.5" customHeight="1">
      <c r="A23" s="223" t="s">
        <v>549</v>
      </c>
      <c r="B23" s="224">
        <v>1870</v>
      </c>
      <c r="GU23" s="228"/>
      <c r="GV23" s="228"/>
      <c r="GW23" s="228"/>
      <c r="GX23" s="228"/>
      <c r="GY23" s="228"/>
      <c r="GZ23" s="228"/>
      <c r="HA23" s="228"/>
      <c r="HB23" s="228"/>
      <c r="HC23" s="228"/>
      <c r="HD23" s="228"/>
      <c r="HE23" s="228"/>
      <c r="HF23" s="228"/>
    </row>
    <row r="24" spans="1:214" s="211" customFormat="1" ht="22.5" customHeight="1">
      <c r="A24" s="223" t="s">
        <v>550</v>
      </c>
      <c r="B24" s="224">
        <v>147</v>
      </c>
      <c r="GU24" s="228"/>
      <c r="GV24" s="228"/>
      <c r="GW24" s="228"/>
      <c r="GX24" s="228"/>
      <c r="GY24" s="228"/>
      <c r="GZ24" s="228"/>
      <c r="HA24" s="228"/>
      <c r="HB24" s="228"/>
      <c r="HC24" s="228"/>
      <c r="HD24" s="228"/>
      <c r="HE24" s="228"/>
      <c r="HF24" s="228"/>
    </row>
    <row r="25" spans="1:214" s="211" customFormat="1" ht="22.5" customHeight="1">
      <c r="A25" s="223" t="s">
        <v>551</v>
      </c>
      <c r="B25" s="224">
        <v>490</v>
      </c>
      <c r="GU25" s="228"/>
      <c r="GV25" s="228"/>
      <c r="GW25" s="228"/>
      <c r="GX25" s="228"/>
      <c r="GY25" s="228"/>
      <c r="GZ25" s="228"/>
      <c r="HA25" s="228"/>
      <c r="HB25" s="228"/>
      <c r="HC25" s="228"/>
      <c r="HD25" s="228"/>
      <c r="HE25" s="228"/>
      <c r="HF25" s="228"/>
    </row>
    <row r="26" spans="1:214" s="211" customFormat="1" ht="22.5" customHeight="1">
      <c r="A26" s="223" t="s">
        <v>552</v>
      </c>
      <c r="B26" s="224">
        <v>250</v>
      </c>
      <c r="GU26" s="228"/>
      <c r="GV26" s="228"/>
      <c r="GW26" s="228"/>
      <c r="GX26" s="228"/>
      <c r="GY26" s="228"/>
      <c r="GZ26" s="228"/>
      <c r="HA26" s="228"/>
      <c r="HB26" s="228"/>
      <c r="HC26" s="228"/>
      <c r="HD26" s="228"/>
      <c r="HE26" s="228"/>
      <c r="HF26" s="228"/>
    </row>
    <row r="27" spans="1:214" s="211" customFormat="1" ht="22.5" customHeight="1">
      <c r="A27" s="223" t="s">
        <v>553</v>
      </c>
      <c r="B27" s="224">
        <v>334</v>
      </c>
      <c r="GU27" s="228"/>
      <c r="GV27" s="228"/>
      <c r="GW27" s="228"/>
      <c r="GX27" s="228"/>
      <c r="GY27" s="228"/>
      <c r="GZ27" s="228"/>
      <c r="HA27" s="228"/>
      <c r="HB27" s="228"/>
      <c r="HC27" s="228"/>
      <c r="HD27" s="228"/>
      <c r="HE27" s="228"/>
      <c r="HF27" s="228"/>
    </row>
    <row r="28" spans="1:214" s="211" customFormat="1" ht="22.5" customHeight="1">
      <c r="A28" s="223" t="s">
        <v>554</v>
      </c>
      <c r="B28" s="224">
        <v>150</v>
      </c>
      <c r="GU28" s="228"/>
      <c r="GV28" s="228"/>
      <c r="GW28" s="228"/>
      <c r="GX28" s="228"/>
      <c r="GY28" s="228"/>
      <c r="GZ28" s="228"/>
      <c r="HA28" s="228"/>
      <c r="HB28" s="228"/>
      <c r="HC28" s="228"/>
      <c r="HD28" s="228"/>
      <c r="HE28" s="228"/>
      <c r="HF28" s="228"/>
    </row>
    <row r="29" spans="1:214" s="211" customFormat="1" ht="22.5" customHeight="1">
      <c r="A29" s="223" t="s">
        <v>555</v>
      </c>
      <c r="B29" s="224">
        <v>329</v>
      </c>
      <c r="GU29" s="228"/>
      <c r="GV29" s="228"/>
      <c r="GW29" s="228"/>
      <c r="GX29" s="228"/>
      <c r="GY29" s="228"/>
      <c r="GZ29" s="228"/>
      <c r="HA29" s="228"/>
      <c r="HB29" s="228"/>
      <c r="HC29" s="228"/>
      <c r="HD29" s="228"/>
      <c r="HE29" s="228"/>
      <c r="HF29" s="228"/>
    </row>
    <row r="30" spans="1:214" s="211" customFormat="1" ht="22.5" customHeight="1">
      <c r="A30" s="223" t="s">
        <v>556</v>
      </c>
      <c r="B30" s="224">
        <v>5999</v>
      </c>
      <c r="GU30" s="228"/>
      <c r="GV30" s="228"/>
      <c r="GW30" s="228"/>
      <c r="GX30" s="228"/>
      <c r="GY30" s="228"/>
      <c r="GZ30" s="228"/>
      <c r="HA30" s="228"/>
      <c r="HB30" s="228"/>
      <c r="HC30" s="228"/>
      <c r="HD30" s="228"/>
      <c r="HE30" s="228"/>
      <c r="HF30" s="228"/>
    </row>
    <row r="31" spans="1:214" s="211" customFormat="1" ht="22.5" customHeight="1">
      <c r="A31" s="223" t="s">
        <v>557</v>
      </c>
      <c r="B31" s="224">
        <v>538</v>
      </c>
      <c r="GU31" s="228"/>
      <c r="GV31" s="228"/>
      <c r="GW31" s="228"/>
      <c r="GX31" s="228"/>
      <c r="GY31" s="228"/>
      <c r="GZ31" s="228"/>
      <c r="HA31" s="228"/>
      <c r="HB31" s="228"/>
      <c r="HC31" s="228"/>
      <c r="HD31" s="228"/>
      <c r="HE31" s="228"/>
      <c r="HF31" s="228"/>
    </row>
    <row r="32" spans="1:214" s="211" customFormat="1" ht="22.5" customHeight="1">
      <c r="A32" s="223" t="s">
        <v>558</v>
      </c>
      <c r="B32" s="224">
        <v>27</v>
      </c>
      <c r="GU32" s="228"/>
      <c r="GV32" s="228"/>
      <c r="GW32" s="228"/>
      <c r="GX32" s="228"/>
      <c r="GY32" s="228"/>
      <c r="GZ32" s="228"/>
      <c r="HA32" s="228"/>
      <c r="HB32" s="228"/>
      <c r="HC32" s="228"/>
      <c r="HD32" s="228"/>
      <c r="HE32" s="228"/>
      <c r="HF32" s="228"/>
    </row>
    <row r="33" spans="1:214" s="211" customFormat="1" ht="22.5" customHeight="1">
      <c r="A33" s="223" t="s">
        <v>559</v>
      </c>
      <c r="B33" s="224">
        <v>10</v>
      </c>
      <c r="GU33" s="228"/>
      <c r="GV33" s="228"/>
      <c r="GW33" s="228"/>
      <c r="GX33" s="228"/>
      <c r="GY33" s="228"/>
      <c r="GZ33" s="228"/>
      <c r="HA33" s="228"/>
      <c r="HB33" s="228"/>
      <c r="HC33" s="228"/>
      <c r="HD33" s="228"/>
      <c r="HE33" s="228"/>
      <c r="HF33" s="228"/>
    </row>
    <row r="34" spans="1:214" s="211" customFormat="1" ht="22.5" customHeight="1">
      <c r="A34" s="223" t="s">
        <v>560</v>
      </c>
      <c r="B34" s="224">
        <v>123</v>
      </c>
      <c r="GU34" s="228"/>
      <c r="GV34" s="228"/>
      <c r="GW34" s="228"/>
      <c r="GX34" s="228"/>
      <c r="GY34" s="228"/>
      <c r="GZ34" s="228"/>
      <c r="HA34" s="228"/>
      <c r="HB34" s="228"/>
      <c r="HC34" s="228"/>
      <c r="HD34" s="228"/>
      <c r="HE34" s="228"/>
      <c r="HF34" s="228"/>
    </row>
    <row r="35" spans="1:214" s="211" customFormat="1" ht="22.5" customHeight="1">
      <c r="A35" s="223" t="s">
        <v>561</v>
      </c>
      <c r="B35" s="224">
        <v>120</v>
      </c>
      <c r="GU35" s="228"/>
      <c r="GV35" s="228"/>
      <c r="GW35" s="228"/>
      <c r="GX35" s="228"/>
      <c r="GY35" s="228"/>
      <c r="GZ35" s="228"/>
      <c r="HA35" s="228"/>
      <c r="HB35" s="228"/>
      <c r="HC35" s="228"/>
      <c r="HD35" s="228"/>
      <c r="HE35" s="228"/>
      <c r="HF35" s="228"/>
    </row>
    <row r="36" spans="1:214" s="211" customFormat="1" ht="22.5" customHeight="1">
      <c r="A36" s="223" t="s">
        <v>562</v>
      </c>
      <c r="B36" s="224">
        <v>55</v>
      </c>
      <c r="GU36" s="228"/>
      <c r="GV36" s="228"/>
      <c r="GW36" s="228"/>
      <c r="GX36" s="228"/>
      <c r="GY36" s="228"/>
      <c r="GZ36" s="228"/>
      <c r="HA36" s="228"/>
      <c r="HB36" s="228"/>
      <c r="HC36" s="228"/>
      <c r="HD36" s="228"/>
      <c r="HE36" s="228"/>
      <c r="HF36" s="228"/>
    </row>
    <row r="37" spans="1:214" s="211" customFormat="1" ht="22.5" customHeight="1">
      <c r="A37" s="223" t="s">
        <v>563</v>
      </c>
      <c r="B37" s="224">
        <v>1729</v>
      </c>
      <c r="GU37" s="228"/>
      <c r="GV37" s="228"/>
      <c r="GW37" s="228"/>
      <c r="GX37" s="228"/>
      <c r="GY37" s="228"/>
      <c r="GZ37" s="228"/>
      <c r="HA37" s="228"/>
      <c r="HB37" s="228"/>
      <c r="HC37" s="228"/>
      <c r="HD37" s="228"/>
      <c r="HE37" s="228"/>
      <c r="HF37" s="228"/>
    </row>
    <row r="38" spans="1:214" s="211" customFormat="1" ht="22.5" customHeight="1">
      <c r="A38" s="223" t="s">
        <v>564</v>
      </c>
      <c r="B38" s="224">
        <v>1401</v>
      </c>
      <c r="GU38" s="228"/>
      <c r="GV38" s="228"/>
      <c r="GW38" s="228"/>
      <c r="GX38" s="228"/>
      <c r="GY38" s="228"/>
      <c r="GZ38" s="228"/>
      <c r="HA38" s="228"/>
      <c r="HB38" s="228"/>
      <c r="HC38" s="228"/>
      <c r="HD38" s="228"/>
      <c r="HE38" s="228"/>
      <c r="HF38" s="228"/>
    </row>
    <row r="39" spans="1:214" s="211" customFormat="1" ht="22.5" customHeight="1">
      <c r="A39" s="223" t="s">
        <v>565</v>
      </c>
      <c r="B39" s="224">
        <v>223</v>
      </c>
      <c r="GU39" s="228"/>
      <c r="GV39" s="228"/>
      <c r="GW39" s="228"/>
      <c r="GX39" s="228"/>
      <c r="GY39" s="228"/>
      <c r="GZ39" s="228"/>
      <c r="HA39" s="228"/>
      <c r="HB39" s="228"/>
      <c r="HC39" s="228"/>
      <c r="HD39" s="228"/>
      <c r="HE39" s="228"/>
      <c r="HF39" s="228"/>
    </row>
    <row r="40" spans="1:214" s="211" customFormat="1" ht="22.5" customHeight="1">
      <c r="A40" s="223" t="s">
        <v>566</v>
      </c>
      <c r="B40" s="224">
        <v>80</v>
      </c>
      <c r="GU40" s="228"/>
      <c r="GV40" s="228"/>
      <c r="GW40" s="228"/>
      <c r="GX40" s="228"/>
      <c r="GY40" s="228"/>
      <c r="GZ40" s="228"/>
      <c r="HA40" s="228"/>
      <c r="HB40" s="228"/>
      <c r="HC40" s="228"/>
      <c r="HD40" s="228"/>
      <c r="HE40" s="228"/>
      <c r="HF40" s="228"/>
    </row>
    <row r="41" spans="1:214" s="211" customFormat="1" ht="22.5" customHeight="1">
      <c r="A41" s="223" t="s">
        <v>567</v>
      </c>
      <c r="B41" s="224">
        <v>1384</v>
      </c>
      <c r="GU41" s="228"/>
      <c r="GV41" s="228"/>
      <c r="GW41" s="228"/>
      <c r="GX41" s="228"/>
      <c r="GY41" s="228"/>
      <c r="GZ41" s="228"/>
      <c r="HA41" s="228"/>
      <c r="HB41" s="228"/>
      <c r="HC41" s="228"/>
      <c r="HD41" s="228"/>
      <c r="HE41" s="228"/>
      <c r="HF41" s="228"/>
    </row>
    <row r="42" spans="1:214" s="211" customFormat="1" ht="22.5" customHeight="1">
      <c r="A42" s="223" t="s">
        <v>568</v>
      </c>
      <c r="B42" s="224">
        <v>361</v>
      </c>
      <c r="GU42" s="228"/>
      <c r="GV42" s="228"/>
      <c r="GW42" s="228"/>
      <c r="GX42" s="228"/>
      <c r="GY42" s="228"/>
      <c r="GZ42" s="228"/>
      <c r="HA42" s="228"/>
      <c r="HB42" s="228"/>
      <c r="HC42" s="228"/>
      <c r="HD42" s="228"/>
      <c r="HE42" s="228"/>
      <c r="HF42" s="228"/>
    </row>
    <row r="43" spans="1:214" s="211" customFormat="1" ht="22.5" customHeight="1">
      <c r="A43" s="223" t="s">
        <v>569</v>
      </c>
      <c r="B43" s="224">
        <v>247</v>
      </c>
      <c r="GU43" s="228"/>
      <c r="GV43" s="228"/>
      <c r="GW43" s="228"/>
      <c r="GX43" s="228"/>
      <c r="GY43" s="228"/>
      <c r="GZ43" s="228"/>
      <c r="HA43" s="228"/>
      <c r="HB43" s="228"/>
      <c r="HC43" s="228"/>
      <c r="HD43" s="228"/>
      <c r="HE43" s="228"/>
      <c r="HF43" s="228"/>
    </row>
    <row r="44" spans="1:214" s="211" customFormat="1" ht="22.5" customHeight="1">
      <c r="A44" s="223" t="s">
        <v>570</v>
      </c>
      <c r="B44" s="224">
        <v>24</v>
      </c>
      <c r="GU44" s="228"/>
      <c r="GV44" s="228"/>
      <c r="GW44" s="228"/>
      <c r="GX44" s="228"/>
      <c r="GY44" s="228"/>
      <c r="GZ44" s="228"/>
      <c r="HA44" s="228"/>
      <c r="HB44" s="228"/>
      <c r="HC44" s="228"/>
      <c r="HD44" s="228"/>
      <c r="HE44" s="228"/>
      <c r="HF44" s="228"/>
    </row>
    <row r="45" spans="1:214" s="211" customFormat="1" ht="22.5" customHeight="1">
      <c r="A45" s="223" t="s">
        <v>571</v>
      </c>
      <c r="B45" s="224">
        <v>252</v>
      </c>
      <c r="GU45" s="228"/>
      <c r="GV45" s="228"/>
      <c r="GW45" s="228"/>
      <c r="GX45" s="228"/>
      <c r="GY45" s="228"/>
      <c r="GZ45" s="228"/>
      <c r="HA45" s="228"/>
      <c r="HB45" s="228"/>
      <c r="HC45" s="228"/>
      <c r="HD45" s="228"/>
      <c r="HE45" s="228"/>
      <c r="HF45" s="228"/>
    </row>
    <row r="46" spans="1:214" s="211" customFormat="1" ht="22.5" customHeight="1">
      <c r="A46" s="223" t="s">
        <v>572</v>
      </c>
      <c r="B46" s="224">
        <v>185</v>
      </c>
      <c r="GU46" s="228"/>
      <c r="GV46" s="228"/>
      <c r="GW46" s="228"/>
      <c r="GX46" s="228"/>
      <c r="GY46" s="228"/>
      <c r="GZ46" s="228"/>
      <c r="HA46" s="228"/>
      <c r="HB46" s="228"/>
      <c r="HC46" s="228"/>
      <c r="HD46" s="228"/>
      <c r="HE46" s="228"/>
      <c r="HF46" s="228"/>
    </row>
    <row r="47" spans="1:214" s="211" customFormat="1" ht="22.5" customHeight="1">
      <c r="A47" s="223" t="s">
        <v>573</v>
      </c>
      <c r="B47" s="224">
        <v>148</v>
      </c>
      <c r="GU47" s="228"/>
      <c r="GV47" s="228"/>
      <c r="GW47" s="228"/>
      <c r="GX47" s="228"/>
      <c r="GY47" s="228"/>
      <c r="GZ47" s="228"/>
      <c r="HA47" s="228"/>
      <c r="HB47" s="228"/>
      <c r="HC47" s="228"/>
      <c r="HD47" s="228"/>
      <c r="HE47" s="228"/>
      <c r="HF47" s="228"/>
    </row>
    <row r="48" spans="1:214" s="211" customFormat="1" ht="22.5" customHeight="1">
      <c r="A48" s="223" t="s">
        <v>574</v>
      </c>
      <c r="B48" s="224">
        <f>3823-3300</f>
        <v>523</v>
      </c>
      <c r="GU48" s="228"/>
      <c r="GV48" s="228"/>
      <c r="GW48" s="228"/>
      <c r="GX48" s="228"/>
      <c r="GY48" s="228"/>
      <c r="GZ48" s="228"/>
      <c r="HA48" s="228"/>
      <c r="HB48" s="228"/>
      <c r="HC48" s="228"/>
      <c r="HD48" s="228"/>
      <c r="HE48" s="228"/>
      <c r="HF48" s="228"/>
    </row>
    <row r="49" spans="1:214" s="211" customFormat="1" ht="22.5" customHeight="1">
      <c r="A49" s="223" t="s">
        <v>575</v>
      </c>
      <c r="B49" s="224">
        <v>754</v>
      </c>
      <c r="GU49" s="228"/>
      <c r="GV49" s="228"/>
      <c r="GW49" s="228"/>
      <c r="GX49" s="228"/>
      <c r="GY49" s="228"/>
      <c r="GZ49" s="228"/>
      <c r="HA49" s="228"/>
      <c r="HB49" s="228"/>
      <c r="HC49" s="228"/>
      <c r="HD49" s="228"/>
      <c r="HE49" s="228"/>
      <c r="HF49" s="228"/>
    </row>
    <row r="50" spans="1:214" s="211" customFormat="1" ht="22.5" customHeight="1">
      <c r="A50" s="223" t="s">
        <v>576</v>
      </c>
      <c r="B50" s="224">
        <v>2384</v>
      </c>
      <c r="GU50" s="228"/>
      <c r="GV50" s="228"/>
      <c r="GW50" s="228"/>
      <c r="GX50" s="228"/>
      <c r="GY50" s="228"/>
      <c r="GZ50" s="228"/>
      <c r="HA50" s="228"/>
      <c r="HB50" s="228"/>
      <c r="HC50" s="228"/>
      <c r="HD50" s="228"/>
      <c r="HE50" s="228"/>
      <c r="HF50" s="228"/>
    </row>
    <row r="51" spans="1:214" s="211" customFormat="1" ht="22.5" customHeight="1">
      <c r="A51" s="223" t="s">
        <v>577</v>
      </c>
      <c r="B51" s="224">
        <v>283</v>
      </c>
      <c r="GU51" s="228"/>
      <c r="GV51" s="228"/>
      <c r="GW51" s="228"/>
      <c r="GX51" s="228"/>
      <c r="GY51" s="228"/>
      <c r="GZ51" s="228"/>
      <c r="HA51" s="228"/>
      <c r="HB51" s="228"/>
      <c r="HC51" s="228"/>
      <c r="HD51" s="228"/>
      <c r="HE51" s="228"/>
      <c r="HF51" s="228"/>
    </row>
    <row r="52" spans="1:214" s="211" customFormat="1" ht="22.5" customHeight="1">
      <c r="A52" s="223" t="s">
        <v>578</v>
      </c>
      <c r="B52" s="224">
        <v>575</v>
      </c>
      <c r="GU52" s="228"/>
      <c r="GV52" s="228"/>
      <c r="GW52" s="228"/>
      <c r="GX52" s="228"/>
      <c r="GY52" s="228"/>
      <c r="GZ52" s="228"/>
      <c r="HA52" s="228"/>
      <c r="HB52" s="228"/>
      <c r="HC52" s="228"/>
      <c r="HD52" s="228"/>
      <c r="HE52" s="228"/>
      <c r="HF52" s="228"/>
    </row>
    <row r="53" spans="1:214" s="211" customFormat="1" ht="22.5" customHeight="1">
      <c r="A53" s="223" t="s">
        <v>579</v>
      </c>
      <c r="B53" s="224">
        <v>466</v>
      </c>
      <c r="GU53" s="228"/>
      <c r="GV53" s="228"/>
      <c r="GW53" s="228"/>
      <c r="GX53" s="228"/>
      <c r="GY53" s="228"/>
      <c r="GZ53" s="228"/>
      <c r="HA53" s="228"/>
      <c r="HB53" s="228"/>
      <c r="HC53" s="228"/>
      <c r="HD53" s="228"/>
      <c r="HE53" s="228"/>
      <c r="HF53" s="228"/>
    </row>
    <row r="54" spans="1:214" s="211" customFormat="1" ht="22.5" customHeight="1">
      <c r="A54" s="223" t="s">
        <v>580</v>
      </c>
      <c r="B54" s="224">
        <v>220</v>
      </c>
      <c r="GU54" s="228"/>
      <c r="GV54" s="228"/>
      <c r="GW54" s="228"/>
      <c r="GX54" s="228"/>
      <c r="GY54" s="228"/>
      <c r="GZ54" s="228"/>
      <c r="HA54" s="228"/>
      <c r="HB54" s="228"/>
      <c r="HC54" s="228"/>
      <c r="HD54" s="228"/>
      <c r="HE54" s="228"/>
      <c r="HF54" s="228"/>
    </row>
    <row r="55" spans="1:214" s="211" customFormat="1" ht="22.5" customHeight="1">
      <c r="A55" s="223" t="s">
        <v>581</v>
      </c>
      <c r="B55" s="224">
        <v>1352</v>
      </c>
      <c r="GU55" s="228"/>
      <c r="GV55" s="228"/>
      <c r="GW55" s="228"/>
      <c r="GX55" s="228"/>
      <c r="GY55" s="228"/>
      <c r="GZ55" s="228"/>
      <c r="HA55" s="228"/>
      <c r="HB55" s="228"/>
      <c r="HC55" s="228"/>
      <c r="HD55" s="228"/>
      <c r="HE55" s="228"/>
      <c r="HF55" s="228"/>
    </row>
    <row r="56" spans="1:214" s="211" customFormat="1" ht="22.5" customHeight="1">
      <c r="A56" s="223" t="s">
        <v>582</v>
      </c>
      <c r="B56" s="224">
        <v>200</v>
      </c>
      <c r="GU56" s="228"/>
      <c r="GV56" s="228"/>
      <c r="GW56" s="228"/>
      <c r="GX56" s="228"/>
      <c r="GY56" s="228"/>
      <c r="GZ56" s="228"/>
      <c r="HA56" s="228"/>
      <c r="HB56" s="228"/>
      <c r="HC56" s="228"/>
      <c r="HD56" s="228"/>
      <c r="HE56" s="228"/>
      <c r="HF56" s="228"/>
    </row>
    <row r="57" spans="1:214" s="211" customFormat="1" ht="22.5" customHeight="1">
      <c r="A57" s="223" t="s">
        <v>583</v>
      </c>
      <c r="B57" s="224">
        <v>159</v>
      </c>
      <c r="GU57" s="228"/>
      <c r="GV57" s="228"/>
      <c r="GW57" s="228"/>
      <c r="GX57" s="228"/>
      <c r="GY57" s="228"/>
      <c r="GZ57" s="228"/>
      <c r="HA57" s="228"/>
      <c r="HB57" s="228"/>
      <c r="HC57" s="228"/>
      <c r="HD57" s="228"/>
      <c r="HE57" s="228"/>
      <c r="HF57" s="228"/>
    </row>
    <row r="58" spans="1:214" s="211" customFormat="1" ht="22.5" customHeight="1">
      <c r="A58" s="223" t="s">
        <v>584</v>
      </c>
      <c r="B58" s="224">
        <v>329</v>
      </c>
      <c r="GU58" s="228"/>
      <c r="GV58" s="228"/>
      <c r="GW58" s="228"/>
      <c r="GX58" s="228"/>
      <c r="GY58" s="228"/>
      <c r="GZ58" s="228"/>
      <c r="HA58" s="228"/>
      <c r="HB58" s="228"/>
      <c r="HC58" s="228"/>
      <c r="HD58" s="228"/>
      <c r="HE58" s="228"/>
      <c r="HF58" s="228"/>
    </row>
    <row r="59" spans="1:214" s="211" customFormat="1" ht="22.5" customHeight="1">
      <c r="A59" s="223" t="s">
        <v>585</v>
      </c>
      <c r="B59" s="224">
        <v>1201</v>
      </c>
      <c r="GU59" s="228"/>
      <c r="GV59" s="228"/>
      <c r="GW59" s="228"/>
      <c r="GX59" s="228"/>
      <c r="GY59" s="228"/>
      <c r="GZ59" s="228"/>
      <c r="HA59" s="228"/>
      <c r="HB59" s="228"/>
      <c r="HC59" s="228"/>
      <c r="HD59" s="228"/>
      <c r="HE59" s="228"/>
      <c r="HF59" s="228"/>
    </row>
    <row r="60" spans="1:214" s="211" customFormat="1" ht="22.5" customHeight="1">
      <c r="A60" s="223" t="s">
        <v>586</v>
      </c>
      <c r="B60" s="224">
        <v>2321</v>
      </c>
      <c r="GU60" s="228"/>
      <c r="GV60" s="228"/>
      <c r="GW60" s="228"/>
      <c r="GX60" s="228"/>
      <c r="GY60" s="228"/>
      <c r="GZ60" s="228"/>
      <c r="HA60" s="228"/>
      <c r="HB60" s="228"/>
      <c r="HC60" s="228"/>
      <c r="HD60" s="228"/>
      <c r="HE60" s="228"/>
      <c r="HF60" s="228"/>
    </row>
    <row r="61" spans="1:214" s="211" customFormat="1" ht="22.5" customHeight="1">
      <c r="A61" s="223" t="s">
        <v>587</v>
      </c>
      <c r="B61" s="224">
        <v>635</v>
      </c>
      <c r="GU61" s="228"/>
      <c r="GV61" s="228"/>
      <c r="GW61" s="228"/>
      <c r="GX61" s="228"/>
      <c r="GY61" s="228"/>
      <c r="GZ61" s="228"/>
      <c r="HA61" s="228"/>
      <c r="HB61" s="228"/>
      <c r="HC61" s="228"/>
      <c r="HD61" s="228"/>
      <c r="HE61" s="228"/>
      <c r="HF61" s="228"/>
    </row>
    <row r="62" spans="1:214" s="211" customFormat="1" ht="22.5" customHeight="1">
      <c r="A62" s="223" t="s">
        <v>588</v>
      </c>
      <c r="B62" s="224">
        <v>553</v>
      </c>
      <c r="GU62" s="228"/>
      <c r="GV62" s="228"/>
      <c r="GW62" s="228"/>
      <c r="GX62" s="228"/>
      <c r="GY62" s="228"/>
      <c r="GZ62" s="228"/>
      <c r="HA62" s="228"/>
      <c r="HB62" s="228"/>
      <c r="HC62" s="228"/>
      <c r="HD62" s="228"/>
      <c r="HE62" s="228"/>
      <c r="HF62" s="228"/>
    </row>
    <row r="63" spans="1:214" s="211" customFormat="1" ht="22.5" customHeight="1">
      <c r="A63" s="223" t="s">
        <v>589</v>
      </c>
      <c r="B63" s="224">
        <v>100</v>
      </c>
      <c r="GU63" s="228"/>
      <c r="GV63" s="228"/>
      <c r="GW63" s="228"/>
      <c r="GX63" s="228"/>
      <c r="GY63" s="228"/>
      <c r="GZ63" s="228"/>
      <c r="HA63" s="228"/>
      <c r="HB63" s="228"/>
      <c r="HC63" s="228"/>
      <c r="HD63" s="228"/>
      <c r="HE63" s="228"/>
      <c r="HF63" s="228"/>
    </row>
    <row r="64" spans="1:214" s="211" customFormat="1" ht="22.5" customHeight="1">
      <c r="A64" s="223" t="s">
        <v>590</v>
      </c>
      <c r="B64" s="224">
        <v>10</v>
      </c>
      <c r="GU64" s="228"/>
      <c r="GV64" s="228"/>
      <c r="GW64" s="228"/>
      <c r="GX64" s="228"/>
      <c r="GY64" s="228"/>
      <c r="GZ64" s="228"/>
      <c r="HA64" s="228"/>
      <c r="HB64" s="228"/>
      <c r="HC64" s="228"/>
      <c r="HD64" s="228"/>
      <c r="HE64" s="228"/>
      <c r="HF64" s="228"/>
    </row>
    <row r="65" spans="1:214" s="211" customFormat="1" ht="22.5" customHeight="1">
      <c r="A65" s="223" t="s">
        <v>591</v>
      </c>
      <c r="B65" s="224">
        <v>500</v>
      </c>
      <c r="GU65" s="228"/>
      <c r="GV65" s="228"/>
      <c r="GW65" s="228"/>
      <c r="GX65" s="228"/>
      <c r="GY65" s="228"/>
      <c r="GZ65" s="228"/>
      <c r="HA65" s="228"/>
      <c r="HB65" s="228"/>
      <c r="HC65" s="228"/>
      <c r="HD65" s="228"/>
      <c r="HE65" s="228"/>
      <c r="HF65" s="228"/>
    </row>
    <row r="66" spans="1:214" s="211" customFormat="1" ht="22.5" customHeight="1">
      <c r="A66" s="223" t="s">
        <v>592</v>
      </c>
      <c r="B66" s="224">
        <v>267</v>
      </c>
      <c r="GU66" s="228"/>
      <c r="GV66" s="228"/>
      <c r="GW66" s="228"/>
      <c r="GX66" s="228"/>
      <c r="GY66" s="228"/>
      <c r="GZ66" s="228"/>
      <c r="HA66" s="228"/>
      <c r="HB66" s="228"/>
      <c r="HC66" s="228"/>
      <c r="HD66" s="228"/>
      <c r="HE66" s="228"/>
      <c r="HF66" s="228"/>
    </row>
    <row r="67" spans="1:214" s="211" customFormat="1" ht="22.5" customHeight="1">
      <c r="A67" s="223" t="s">
        <v>593</v>
      </c>
      <c r="B67" s="224">
        <v>262</v>
      </c>
      <c r="GU67" s="228"/>
      <c r="GV67" s="228"/>
      <c r="GW67" s="228"/>
      <c r="GX67" s="228"/>
      <c r="GY67" s="228"/>
      <c r="GZ67" s="228"/>
      <c r="HA67" s="228"/>
      <c r="HB67" s="228"/>
      <c r="HC67" s="228"/>
      <c r="HD67" s="228"/>
      <c r="HE67" s="228"/>
      <c r="HF67" s="228"/>
    </row>
    <row r="68" spans="1:214" s="211" customFormat="1" ht="22.5" customHeight="1">
      <c r="A68" s="223" t="s">
        <v>594</v>
      </c>
      <c r="B68" s="224">
        <v>111</v>
      </c>
      <c r="GU68" s="228"/>
      <c r="GV68" s="228"/>
      <c r="GW68" s="228"/>
      <c r="GX68" s="228"/>
      <c r="GY68" s="228"/>
      <c r="GZ68" s="228"/>
      <c r="HA68" s="228"/>
      <c r="HB68" s="228"/>
      <c r="HC68" s="228"/>
      <c r="HD68" s="228"/>
      <c r="HE68" s="228"/>
      <c r="HF68" s="228"/>
    </row>
    <row r="69" spans="1:214" s="211" customFormat="1" ht="22.5" customHeight="1">
      <c r="A69" s="223" t="s">
        <v>595</v>
      </c>
      <c r="B69" s="224">
        <v>490</v>
      </c>
      <c r="GU69" s="228"/>
      <c r="GV69" s="228"/>
      <c r="GW69" s="228"/>
      <c r="GX69" s="228"/>
      <c r="GY69" s="228"/>
      <c r="GZ69" s="228"/>
      <c r="HA69" s="228"/>
      <c r="HB69" s="228"/>
      <c r="HC69" s="228"/>
      <c r="HD69" s="228"/>
      <c r="HE69" s="228"/>
      <c r="HF69" s="228"/>
    </row>
    <row r="70" spans="1:214" s="211" customFormat="1" ht="22.5" customHeight="1">
      <c r="A70" s="223" t="s">
        <v>596</v>
      </c>
      <c r="B70" s="224">
        <v>3693</v>
      </c>
      <c r="GU70" s="228"/>
      <c r="GV70" s="228"/>
      <c r="GW70" s="228"/>
      <c r="GX70" s="228"/>
      <c r="GY70" s="228"/>
      <c r="GZ70" s="228"/>
      <c r="HA70" s="228"/>
      <c r="HB70" s="228"/>
      <c r="HC70" s="228"/>
      <c r="HD70" s="228"/>
      <c r="HE70" s="228"/>
      <c r="HF70" s="228"/>
    </row>
    <row r="71" spans="1:214" s="211" customFormat="1" ht="22.5" customHeight="1">
      <c r="A71" s="223" t="s">
        <v>597</v>
      </c>
      <c r="B71" s="224">
        <v>468</v>
      </c>
      <c r="GU71" s="228"/>
      <c r="GV71" s="228"/>
      <c r="GW71" s="228"/>
      <c r="GX71" s="228"/>
      <c r="GY71" s="228"/>
      <c r="GZ71" s="228"/>
      <c r="HA71" s="228"/>
      <c r="HB71" s="228"/>
      <c r="HC71" s="228"/>
      <c r="HD71" s="228"/>
      <c r="HE71" s="228"/>
      <c r="HF71" s="228"/>
    </row>
    <row r="72" spans="1:214" s="211" customFormat="1" ht="22.5" customHeight="1">
      <c r="A72" s="223" t="s">
        <v>598</v>
      </c>
      <c r="B72" s="224">
        <v>654</v>
      </c>
      <c r="GU72" s="228"/>
      <c r="GV72" s="228"/>
      <c r="GW72" s="228"/>
      <c r="GX72" s="228"/>
      <c r="GY72" s="228"/>
      <c r="GZ72" s="228"/>
      <c r="HA72" s="228"/>
      <c r="HB72" s="228"/>
      <c r="HC72" s="228"/>
      <c r="HD72" s="228"/>
      <c r="HE72" s="228"/>
      <c r="HF72" s="228"/>
    </row>
    <row r="73" spans="1:214" s="211" customFormat="1" ht="22.5" customHeight="1">
      <c r="A73" s="223" t="s">
        <v>599</v>
      </c>
      <c r="B73" s="224">
        <v>749</v>
      </c>
      <c r="GU73" s="228"/>
      <c r="GV73" s="228"/>
      <c r="GW73" s="228"/>
      <c r="GX73" s="228"/>
      <c r="GY73" s="228"/>
      <c r="GZ73" s="228"/>
      <c r="HA73" s="228"/>
      <c r="HB73" s="228"/>
      <c r="HC73" s="228"/>
      <c r="HD73" s="228"/>
      <c r="HE73" s="228"/>
      <c r="HF73" s="228"/>
    </row>
    <row r="74" spans="1:214" s="211" customFormat="1" ht="22.5" customHeight="1">
      <c r="A74" s="223" t="s">
        <v>600</v>
      </c>
      <c r="B74" s="224">
        <v>1713</v>
      </c>
      <c r="GU74" s="228"/>
      <c r="GV74" s="228"/>
      <c r="GW74" s="228"/>
      <c r="GX74" s="228"/>
      <c r="GY74" s="228"/>
      <c r="GZ74" s="228"/>
      <c r="HA74" s="228"/>
      <c r="HB74" s="228"/>
      <c r="HC74" s="228"/>
      <c r="HD74" s="228"/>
      <c r="HE74" s="228"/>
      <c r="HF74" s="228"/>
    </row>
    <row r="75" spans="1:214" s="211" customFormat="1" ht="22.5" customHeight="1">
      <c r="A75" s="223" t="s">
        <v>601</v>
      </c>
      <c r="B75" s="224">
        <v>1138</v>
      </c>
      <c r="GU75" s="228"/>
      <c r="GV75" s="228"/>
      <c r="GW75" s="228"/>
      <c r="GX75" s="228"/>
      <c r="GY75" s="228"/>
      <c r="GZ75" s="228"/>
      <c r="HA75" s="228"/>
      <c r="HB75" s="228"/>
      <c r="HC75" s="228"/>
      <c r="HD75" s="228"/>
      <c r="HE75" s="228"/>
      <c r="HF75" s="228"/>
    </row>
    <row r="76" spans="1:214" s="211" customFormat="1" ht="22.5" customHeight="1">
      <c r="A76" s="223" t="s">
        <v>602</v>
      </c>
      <c r="B76" s="224">
        <v>3300</v>
      </c>
      <c r="GU76" s="228"/>
      <c r="GV76" s="228"/>
      <c r="GW76" s="228"/>
      <c r="GX76" s="228"/>
      <c r="GY76" s="228"/>
      <c r="GZ76" s="228"/>
      <c r="HA76" s="228"/>
      <c r="HB76" s="228"/>
      <c r="HC76" s="228"/>
      <c r="HD76" s="228"/>
      <c r="HE76" s="228"/>
      <c r="HF76" s="228"/>
    </row>
    <row r="77" spans="1:250" s="212" customFormat="1" ht="14.25" customHeight="1">
      <c r="A77" s="213"/>
      <c r="B77" s="214"/>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c r="BT77" s="215"/>
      <c r="BU77" s="215"/>
      <c r="BV77" s="215"/>
      <c r="BW77" s="215"/>
      <c r="BX77" s="215"/>
      <c r="BY77" s="215"/>
      <c r="BZ77" s="215"/>
      <c r="CA77" s="215"/>
      <c r="CB77" s="215"/>
      <c r="CC77" s="215"/>
      <c r="CD77" s="215"/>
      <c r="CE77" s="215"/>
      <c r="CF77" s="215"/>
      <c r="CG77" s="215"/>
      <c r="CH77" s="215"/>
      <c r="CI77" s="215"/>
      <c r="CJ77" s="215"/>
      <c r="CK77" s="215"/>
      <c r="CL77" s="215"/>
      <c r="CM77" s="215"/>
      <c r="CN77" s="215"/>
      <c r="CO77" s="215"/>
      <c r="CP77" s="215"/>
      <c r="CQ77" s="215"/>
      <c r="CR77" s="215"/>
      <c r="CS77" s="215"/>
      <c r="CT77" s="215"/>
      <c r="CU77" s="215"/>
      <c r="CV77" s="215"/>
      <c r="CW77" s="215"/>
      <c r="CX77" s="215"/>
      <c r="CY77" s="215"/>
      <c r="CZ77" s="215"/>
      <c r="DA77" s="215"/>
      <c r="DB77" s="215"/>
      <c r="DC77" s="215"/>
      <c r="DD77" s="215"/>
      <c r="DE77" s="215"/>
      <c r="DF77" s="215"/>
      <c r="DG77" s="215"/>
      <c r="DH77" s="215"/>
      <c r="DI77" s="215"/>
      <c r="DJ77" s="215"/>
      <c r="DK77" s="215"/>
      <c r="DL77" s="215"/>
      <c r="DM77" s="215"/>
      <c r="DN77" s="215"/>
      <c r="DO77" s="215"/>
      <c r="DP77" s="215"/>
      <c r="DQ77" s="215"/>
      <c r="DR77" s="215"/>
      <c r="DS77" s="215"/>
      <c r="DT77" s="215"/>
      <c r="DU77" s="215"/>
      <c r="DV77" s="215"/>
      <c r="DW77" s="215"/>
      <c r="DX77" s="215"/>
      <c r="DY77" s="215"/>
      <c r="DZ77" s="215"/>
      <c r="EA77" s="215"/>
      <c r="EB77" s="215"/>
      <c r="EC77" s="215"/>
      <c r="ED77" s="215"/>
      <c r="EE77" s="215"/>
      <c r="EF77" s="215"/>
      <c r="EG77" s="215"/>
      <c r="EH77" s="215"/>
      <c r="EI77" s="215"/>
      <c r="EJ77" s="215"/>
      <c r="EK77" s="215"/>
      <c r="EL77" s="215"/>
      <c r="EM77" s="215"/>
      <c r="EN77" s="215"/>
      <c r="EO77" s="215"/>
      <c r="EP77" s="215"/>
      <c r="EQ77" s="215"/>
      <c r="ER77" s="215"/>
      <c r="ES77" s="215"/>
      <c r="ET77" s="215"/>
      <c r="EU77" s="215"/>
      <c r="EV77" s="215"/>
      <c r="EW77" s="215"/>
      <c r="EX77" s="215"/>
      <c r="EY77" s="215"/>
      <c r="EZ77" s="215"/>
      <c r="FA77" s="215"/>
      <c r="FB77" s="215"/>
      <c r="FC77" s="215"/>
      <c r="FD77" s="215"/>
      <c r="FE77" s="215"/>
      <c r="FF77" s="215"/>
      <c r="FG77" s="215"/>
      <c r="FH77" s="215"/>
      <c r="FI77" s="215"/>
      <c r="FJ77" s="215"/>
      <c r="FK77" s="215"/>
      <c r="FL77" s="215"/>
      <c r="FM77" s="215"/>
      <c r="FN77" s="215"/>
      <c r="FO77" s="215"/>
      <c r="FP77" s="215"/>
      <c r="FQ77" s="215"/>
      <c r="FR77" s="215"/>
      <c r="FS77" s="215"/>
      <c r="FT77" s="215"/>
      <c r="FU77" s="215"/>
      <c r="FV77" s="215"/>
      <c r="FW77" s="215"/>
      <c r="FX77" s="215"/>
      <c r="FY77" s="215"/>
      <c r="FZ77" s="215"/>
      <c r="GA77" s="215"/>
      <c r="GB77" s="215"/>
      <c r="GC77" s="215"/>
      <c r="GD77" s="215"/>
      <c r="GE77" s="215"/>
      <c r="GF77" s="215"/>
      <c r="GG77" s="215"/>
      <c r="GH77" s="215"/>
      <c r="GI77" s="215"/>
      <c r="GJ77" s="215"/>
      <c r="GK77" s="215"/>
      <c r="GL77" s="215"/>
      <c r="GM77" s="215"/>
      <c r="GN77" s="215"/>
      <c r="GO77" s="215"/>
      <c r="GP77" s="215"/>
      <c r="GQ77" s="215"/>
      <c r="GR77" s="215"/>
      <c r="GS77" s="215"/>
      <c r="GT77" s="215"/>
      <c r="GU77" s="208"/>
      <c r="GV77" s="208"/>
      <c r="GW77" s="208"/>
      <c r="GX77" s="208"/>
      <c r="GY77" s="208"/>
      <c r="GZ77" s="208"/>
      <c r="HA77" s="208"/>
      <c r="HB77" s="208"/>
      <c r="HC77" s="208"/>
      <c r="HD77" s="208"/>
      <c r="HE77" s="208"/>
      <c r="HF77" s="208"/>
      <c r="HG77" s="208"/>
      <c r="HH77" s="208"/>
      <c r="HI77" s="208"/>
      <c r="HJ77" s="208"/>
      <c r="HK77" s="208"/>
      <c r="HL77" s="208"/>
      <c r="HM77" s="208"/>
      <c r="HN77" s="208"/>
      <c r="HO77" s="208"/>
      <c r="HP77" s="208"/>
      <c r="HQ77" s="208"/>
      <c r="HR77" s="208"/>
      <c r="HS77" s="208"/>
      <c r="HT77" s="208"/>
      <c r="HU77" s="208"/>
      <c r="HV77" s="208"/>
      <c r="HW77" s="208"/>
      <c r="HX77" s="208"/>
      <c r="HY77" s="208"/>
      <c r="HZ77" s="208"/>
      <c r="IA77" s="208"/>
      <c r="IB77" s="208"/>
      <c r="IC77" s="208"/>
      <c r="ID77" s="208"/>
      <c r="IE77" s="208"/>
      <c r="IF77" s="208"/>
      <c r="IG77" s="208"/>
      <c r="IH77" s="208"/>
      <c r="II77" s="208"/>
      <c r="IJ77" s="208"/>
      <c r="IK77" s="208"/>
      <c r="IL77" s="208"/>
      <c r="IM77" s="208"/>
      <c r="IN77" s="208"/>
      <c r="IO77" s="208"/>
      <c r="IP77" s="208"/>
    </row>
    <row r="78" spans="1:250" s="212" customFormat="1" ht="14.25" customHeight="1">
      <c r="A78" s="213"/>
      <c r="B78" s="214"/>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215"/>
      <c r="BX78" s="215"/>
      <c r="BY78" s="215"/>
      <c r="BZ78" s="215"/>
      <c r="CA78" s="215"/>
      <c r="CB78" s="215"/>
      <c r="CC78" s="215"/>
      <c r="CD78" s="215"/>
      <c r="CE78" s="215"/>
      <c r="CF78" s="215"/>
      <c r="CG78" s="215"/>
      <c r="CH78" s="215"/>
      <c r="CI78" s="215"/>
      <c r="CJ78" s="215"/>
      <c r="CK78" s="215"/>
      <c r="CL78" s="215"/>
      <c r="CM78" s="215"/>
      <c r="CN78" s="215"/>
      <c r="CO78" s="215"/>
      <c r="CP78" s="215"/>
      <c r="CQ78" s="215"/>
      <c r="CR78" s="215"/>
      <c r="CS78" s="215"/>
      <c r="CT78" s="215"/>
      <c r="CU78" s="215"/>
      <c r="CV78" s="215"/>
      <c r="CW78" s="215"/>
      <c r="CX78" s="215"/>
      <c r="CY78" s="215"/>
      <c r="CZ78" s="215"/>
      <c r="DA78" s="215"/>
      <c r="DB78" s="215"/>
      <c r="DC78" s="215"/>
      <c r="DD78" s="215"/>
      <c r="DE78" s="215"/>
      <c r="DF78" s="215"/>
      <c r="DG78" s="215"/>
      <c r="DH78" s="215"/>
      <c r="DI78" s="215"/>
      <c r="DJ78" s="215"/>
      <c r="DK78" s="215"/>
      <c r="DL78" s="215"/>
      <c r="DM78" s="215"/>
      <c r="DN78" s="215"/>
      <c r="DO78" s="215"/>
      <c r="DP78" s="215"/>
      <c r="DQ78" s="215"/>
      <c r="DR78" s="215"/>
      <c r="DS78" s="215"/>
      <c r="DT78" s="215"/>
      <c r="DU78" s="215"/>
      <c r="DV78" s="215"/>
      <c r="DW78" s="215"/>
      <c r="DX78" s="215"/>
      <c r="DY78" s="215"/>
      <c r="DZ78" s="215"/>
      <c r="EA78" s="215"/>
      <c r="EB78" s="215"/>
      <c r="EC78" s="215"/>
      <c r="ED78" s="215"/>
      <c r="EE78" s="215"/>
      <c r="EF78" s="215"/>
      <c r="EG78" s="215"/>
      <c r="EH78" s="215"/>
      <c r="EI78" s="215"/>
      <c r="EJ78" s="215"/>
      <c r="EK78" s="215"/>
      <c r="EL78" s="215"/>
      <c r="EM78" s="215"/>
      <c r="EN78" s="215"/>
      <c r="EO78" s="215"/>
      <c r="EP78" s="215"/>
      <c r="EQ78" s="215"/>
      <c r="ER78" s="215"/>
      <c r="ES78" s="215"/>
      <c r="ET78" s="215"/>
      <c r="EU78" s="215"/>
      <c r="EV78" s="215"/>
      <c r="EW78" s="215"/>
      <c r="EX78" s="215"/>
      <c r="EY78" s="215"/>
      <c r="EZ78" s="215"/>
      <c r="FA78" s="215"/>
      <c r="FB78" s="215"/>
      <c r="FC78" s="215"/>
      <c r="FD78" s="215"/>
      <c r="FE78" s="215"/>
      <c r="FF78" s="215"/>
      <c r="FG78" s="215"/>
      <c r="FH78" s="215"/>
      <c r="FI78" s="215"/>
      <c r="FJ78" s="215"/>
      <c r="FK78" s="215"/>
      <c r="FL78" s="215"/>
      <c r="FM78" s="215"/>
      <c r="FN78" s="215"/>
      <c r="FO78" s="215"/>
      <c r="FP78" s="215"/>
      <c r="FQ78" s="215"/>
      <c r="FR78" s="215"/>
      <c r="FS78" s="215"/>
      <c r="FT78" s="215"/>
      <c r="FU78" s="215"/>
      <c r="FV78" s="215"/>
      <c r="FW78" s="215"/>
      <c r="FX78" s="215"/>
      <c r="FY78" s="215"/>
      <c r="FZ78" s="215"/>
      <c r="GA78" s="215"/>
      <c r="GB78" s="215"/>
      <c r="GC78" s="215"/>
      <c r="GD78" s="215"/>
      <c r="GE78" s="215"/>
      <c r="GF78" s="215"/>
      <c r="GG78" s="215"/>
      <c r="GH78" s="215"/>
      <c r="GI78" s="215"/>
      <c r="GJ78" s="215"/>
      <c r="GK78" s="215"/>
      <c r="GL78" s="215"/>
      <c r="GM78" s="215"/>
      <c r="GN78" s="215"/>
      <c r="GO78" s="215"/>
      <c r="GP78" s="215"/>
      <c r="GQ78" s="215"/>
      <c r="GR78" s="215"/>
      <c r="GS78" s="215"/>
      <c r="GT78" s="215"/>
      <c r="GU78" s="208"/>
      <c r="GV78" s="208"/>
      <c r="GW78" s="208"/>
      <c r="GX78" s="208"/>
      <c r="GY78" s="208"/>
      <c r="GZ78" s="208"/>
      <c r="HA78" s="208"/>
      <c r="HB78" s="208"/>
      <c r="HC78" s="208"/>
      <c r="HD78" s="208"/>
      <c r="HE78" s="208"/>
      <c r="HF78" s="208"/>
      <c r="HG78" s="208"/>
      <c r="HH78" s="208"/>
      <c r="HI78" s="208"/>
      <c r="HJ78" s="208"/>
      <c r="HK78" s="208"/>
      <c r="HL78" s="208"/>
      <c r="HM78" s="208"/>
      <c r="HN78" s="208"/>
      <c r="HO78" s="208"/>
      <c r="HP78" s="208"/>
      <c r="HQ78" s="208"/>
      <c r="HR78" s="208"/>
      <c r="HS78" s="208"/>
      <c r="HT78" s="208"/>
      <c r="HU78" s="208"/>
      <c r="HV78" s="208"/>
      <c r="HW78" s="208"/>
      <c r="HX78" s="208"/>
      <c r="HY78" s="208"/>
      <c r="HZ78" s="208"/>
      <c r="IA78" s="208"/>
      <c r="IB78" s="208"/>
      <c r="IC78" s="208"/>
      <c r="ID78" s="208"/>
      <c r="IE78" s="208"/>
      <c r="IF78" s="208"/>
      <c r="IG78" s="208"/>
      <c r="IH78" s="208"/>
      <c r="II78" s="208"/>
      <c r="IJ78" s="208"/>
      <c r="IK78" s="208"/>
      <c r="IL78" s="208"/>
      <c r="IM78" s="208"/>
      <c r="IN78" s="208"/>
      <c r="IO78" s="208"/>
      <c r="IP78" s="208"/>
    </row>
    <row r="79" spans="1:250" s="212" customFormat="1" ht="14.25" customHeight="1">
      <c r="A79" s="213"/>
      <c r="B79" s="214"/>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5"/>
      <c r="BR79" s="215"/>
      <c r="BS79" s="215"/>
      <c r="BT79" s="215"/>
      <c r="BU79" s="215"/>
      <c r="BV79" s="215"/>
      <c r="BW79" s="215"/>
      <c r="BX79" s="215"/>
      <c r="BY79" s="215"/>
      <c r="BZ79" s="215"/>
      <c r="CA79" s="215"/>
      <c r="CB79" s="215"/>
      <c r="CC79" s="215"/>
      <c r="CD79" s="215"/>
      <c r="CE79" s="215"/>
      <c r="CF79" s="215"/>
      <c r="CG79" s="215"/>
      <c r="CH79" s="215"/>
      <c r="CI79" s="215"/>
      <c r="CJ79" s="215"/>
      <c r="CK79" s="215"/>
      <c r="CL79" s="215"/>
      <c r="CM79" s="215"/>
      <c r="CN79" s="215"/>
      <c r="CO79" s="215"/>
      <c r="CP79" s="215"/>
      <c r="CQ79" s="215"/>
      <c r="CR79" s="215"/>
      <c r="CS79" s="215"/>
      <c r="CT79" s="215"/>
      <c r="CU79" s="215"/>
      <c r="CV79" s="215"/>
      <c r="CW79" s="215"/>
      <c r="CX79" s="215"/>
      <c r="CY79" s="215"/>
      <c r="CZ79" s="215"/>
      <c r="DA79" s="215"/>
      <c r="DB79" s="215"/>
      <c r="DC79" s="215"/>
      <c r="DD79" s="215"/>
      <c r="DE79" s="215"/>
      <c r="DF79" s="215"/>
      <c r="DG79" s="215"/>
      <c r="DH79" s="215"/>
      <c r="DI79" s="215"/>
      <c r="DJ79" s="215"/>
      <c r="DK79" s="215"/>
      <c r="DL79" s="215"/>
      <c r="DM79" s="215"/>
      <c r="DN79" s="215"/>
      <c r="DO79" s="215"/>
      <c r="DP79" s="215"/>
      <c r="DQ79" s="215"/>
      <c r="DR79" s="215"/>
      <c r="DS79" s="215"/>
      <c r="DT79" s="215"/>
      <c r="DU79" s="215"/>
      <c r="DV79" s="215"/>
      <c r="DW79" s="215"/>
      <c r="DX79" s="215"/>
      <c r="DY79" s="215"/>
      <c r="DZ79" s="215"/>
      <c r="EA79" s="215"/>
      <c r="EB79" s="215"/>
      <c r="EC79" s="215"/>
      <c r="ED79" s="215"/>
      <c r="EE79" s="215"/>
      <c r="EF79" s="215"/>
      <c r="EG79" s="215"/>
      <c r="EH79" s="215"/>
      <c r="EI79" s="215"/>
      <c r="EJ79" s="215"/>
      <c r="EK79" s="215"/>
      <c r="EL79" s="215"/>
      <c r="EM79" s="215"/>
      <c r="EN79" s="215"/>
      <c r="EO79" s="215"/>
      <c r="EP79" s="215"/>
      <c r="EQ79" s="215"/>
      <c r="ER79" s="215"/>
      <c r="ES79" s="215"/>
      <c r="ET79" s="215"/>
      <c r="EU79" s="215"/>
      <c r="EV79" s="215"/>
      <c r="EW79" s="215"/>
      <c r="EX79" s="215"/>
      <c r="EY79" s="215"/>
      <c r="EZ79" s="215"/>
      <c r="FA79" s="215"/>
      <c r="FB79" s="215"/>
      <c r="FC79" s="215"/>
      <c r="FD79" s="215"/>
      <c r="FE79" s="215"/>
      <c r="FF79" s="215"/>
      <c r="FG79" s="215"/>
      <c r="FH79" s="215"/>
      <c r="FI79" s="215"/>
      <c r="FJ79" s="215"/>
      <c r="FK79" s="215"/>
      <c r="FL79" s="215"/>
      <c r="FM79" s="215"/>
      <c r="FN79" s="215"/>
      <c r="FO79" s="215"/>
      <c r="FP79" s="215"/>
      <c r="FQ79" s="215"/>
      <c r="FR79" s="215"/>
      <c r="FS79" s="215"/>
      <c r="FT79" s="215"/>
      <c r="FU79" s="215"/>
      <c r="FV79" s="215"/>
      <c r="FW79" s="215"/>
      <c r="FX79" s="215"/>
      <c r="FY79" s="215"/>
      <c r="FZ79" s="215"/>
      <c r="GA79" s="215"/>
      <c r="GB79" s="215"/>
      <c r="GC79" s="215"/>
      <c r="GD79" s="215"/>
      <c r="GE79" s="215"/>
      <c r="GF79" s="215"/>
      <c r="GG79" s="215"/>
      <c r="GH79" s="215"/>
      <c r="GI79" s="215"/>
      <c r="GJ79" s="215"/>
      <c r="GK79" s="215"/>
      <c r="GL79" s="215"/>
      <c r="GM79" s="215"/>
      <c r="GN79" s="215"/>
      <c r="GO79" s="215"/>
      <c r="GP79" s="215"/>
      <c r="GQ79" s="215"/>
      <c r="GR79" s="215"/>
      <c r="GS79" s="215"/>
      <c r="GT79" s="215"/>
      <c r="GU79" s="208"/>
      <c r="GV79" s="208"/>
      <c r="GW79" s="208"/>
      <c r="GX79" s="208"/>
      <c r="GY79" s="208"/>
      <c r="GZ79" s="208"/>
      <c r="HA79" s="208"/>
      <c r="HB79" s="208"/>
      <c r="HC79" s="208"/>
      <c r="HD79" s="208"/>
      <c r="HE79" s="208"/>
      <c r="HF79" s="208"/>
      <c r="HG79" s="208"/>
      <c r="HH79" s="208"/>
      <c r="HI79" s="208"/>
      <c r="HJ79" s="208"/>
      <c r="HK79" s="208"/>
      <c r="HL79" s="208"/>
      <c r="HM79" s="208"/>
      <c r="HN79" s="208"/>
      <c r="HO79" s="208"/>
      <c r="HP79" s="208"/>
      <c r="HQ79" s="208"/>
      <c r="HR79" s="208"/>
      <c r="HS79" s="208"/>
      <c r="HT79" s="208"/>
      <c r="HU79" s="208"/>
      <c r="HV79" s="208"/>
      <c r="HW79" s="208"/>
      <c r="HX79" s="208"/>
      <c r="HY79" s="208"/>
      <c r="HZ79" s="208"/>
      <c r="IA79" s="208"/>
      <c r="IB79" s="208"/>
      <c r="IC79" s="208"/>
      <c r="ID79" s="208"/>
      <c r="IE79" s="208"/>
      <c r="IF79" s="208"/>
      <c r="IG79" s="208"/>
      <c r="IH79" s="208"/>
      <c r="II79" s="208"/>
      <c r="IJ79" s="208"/>
      <c r="IK79" s="208"/>
      <c r="IL79" s="208"/>
      <c r="IM79" s="208"/>
      <c r="IN79" s="208"/>
      <c r="IO79" s="208"/>
      <c r="IP79" s="208"/>
    </row>
    <row r="80" spans="1:250" s="212" customFormat="1" ht="14.25" customHeight="1">
      <c r="A80" s="213"/>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c r="BI80" s="215"/>
      <c r="BJ80" s="215"/>
      <c r="BK80" s="215"/>
      <c r="BL80" s="215"/>
      <c r="BM80" s="215"/>
      <c r="BN80" s="215"/>
      <c r="BO80" s="215"/>
      <c r="BP80" s="215"/>
      <c r="BQ80" s="215"/>
      <c r="BR80" s="215"/>
      <c r="BS80" s="215"/>
      <c r="BT80" s="215"/>
      <c r="BU80" s="215"/>
      <c r="BV80" s="215"/>
      <c r="BW80" s="215"/>
      <c r="BX80" s="215"/>
      <c r="BY80" s="215"/>
      <c r="BZ80" s="215"/>
      <c r="CA80" s="215"/>
      <c r="CB80" s="215"/>
      <c r="CC80" s="215"/>
      <c r="CD80" s="215"/>
      <c r="CE80" s="215"/>
      <c r="CF80" s="215"/>
      <c r="CG80" s="215"/>
      <c r="CH80" s="215"/>
      <c r="CI80" s="215"/>
      <c r="CJ80" s="215"/>
      <c r="CK80" s="215"/>
      <c r="CL80" s="215"/>
      <c r="CM80" s="215"/>
      <c r="CN80" s="215"/>
      <c r="CO80" s="215"/>
      <c r="CP80" s="215"/>
      <c r="CQ80" s="215"/>
      <c r="CR80" s="215"/>
      <c r="CS80" s="215"/>
      <c r="CT80" s="215"/>
      <c r="CU80" s="215"/>
      <c r="CV80" s="215"/>
      <c r="CW80" s="215"/>
      <c r="CX80" s="215"/>
      <c r="CY80" s="215"/>
      <c r="CZ80" s="215"/>
      <c r="DA80" s="215"/>
      <c r="DB80" s="215"/>
      <c r="DC80" s="215"/>
      <c r="DD80" s="215"/>
      <c r="DE80" s="215"/>
      <c r="DF80" s="215"/>
      <c r="DG80" s="215"/>
      <c r="DH80" s="215"/>
      <c r="DI80" s="215"/>
      <c r="DJ80" s="215"/>
      <c r="DK80" s="215"/>
      <c r="DL80" s="215"/>
      <c r="DM80" s="215"/>
      <c r="DN80" s="215"/>
      <c r="DO80" s="215"/>
      <c r="DP80" s="215"/>
      <c r="DQ80" s="215"/>
      <c r="DR80" s="215"/>
      <c r="DS80" s="215"/>
      <c r="DT80" s="215"/>
      <c r="DU80" s="215"/>
      <c r="DV80" s="215"/>
      <c r="DW80" s="215"/>
      <c r="DX80" s="215"/>
      <c r="DY80" s="215"/>
      <c r="DZ80" s="215"/>
      <c r="EA80" s="215"/>
      <c r="EB80" s="215"/>
      <c r="EC80" s="215"/>
      <c r="ED80" s="215"/>
      <c r="EE80" s="215"/>
      <c r="EF80" s="215"/>
      <c r="EG80" s="215"/>
      <c r="EH80" s="215"/>
      <c r="EI80" s="215"/>
      <c r="EJ80" s="215"/>
      <c r="EK80" s="215"/>
      <c r="EL80" s="215"/>
      <c r="EM80" s="215"/>
      <c r="EN80" s="215"/>
      <c r="EO80" s="215"/>
      <c r="EP80" s="215"/>
      <c r="EQ80" s="215"/>
      <c r="ER80" s="215"/>
      <c r="ES80" s="215"/>
      <c r="ET80" s="215"/>
      <c r="EU80" s="215"/>
      <c r="EV80" s="215"/>
      <c r="EW80" s="215"/>
      <c r="EX80" s="215"/>
      <c r="EY80" s="215"/>
      <c r="EZ80" s="215"/>
      <c r="FA80" s="215"/>
      <c r="FB80" s="215"/>
      <c r="FC80" s="215"/>
      <c r="FD80" s="215"/>
      <c r="FE80" s="215"/>
      <c r="FF80" s="215"/>
      <c r="FG80" s="215"/>
      <c r="FH80" s="215"/>
      <c r="FI80" s="215"/>
      <c r="FJ80" s="215"/>
      <c r="FK80" s="215"/>
      <c r="FL80" s="215"/>
      <c r="FM80" s="215"/>
      <c r="FN80" s="215"/>
      <c r="FO80" s="215"/>
      <c r="FP80" s="215"/>
      <c r="FQ80" s="215"/>
      <c r="FR80" s="215"/>
      <c r="FS80" s="215"/>
      <c r="FT80" s="215"/>
      <c r="FU80" s="215"/>
      <c r="FV80" s="215"/>
      <c r="FW80" s="215"/>
      <c r="FX80" s="215"/>
      <c r="FY80" s="215"/>
      <c r="FZ80" s="215"/>
      <c r="GA80" s="215"/>
      <c r="GB80" s="215"/>
      <c r="GC80" s="215"/>
      <c r="GD80" s="215"/>
      <c r="GE80" s="215"/>
      <c r="GF80" s="215"/>
      <c r="GG80" s="215"/>
      <c r="GH80" s="215"/>
      <c r="GI80" s="215"/>
      <c r="GJ80" s="215"/>
      <c r="GK80" s="215"/>
      <c r="GL80" s="215"/>
      <c r="GM80" s="215"/>
      <c r="GN80" s="215"/>
      <c r="GO80" s="215"/>
      <c r="GP80" s="215"/>
      <c r="GQ80" s="215"/>
      <c r="GR80" s="215"/>
      <c r="GS80" s="215"/>
      <c r="GT80" s="215"/>
      <c r="GU80" s="208"/>
      <c r="GV80" s="208"/>
      <c r="GW80" s="208"/>
      <c r="GX80" s="208"/>
      <c r="GY80" s="208"/>
      <c r="GZ80" s="208"/>
      <c r="HA80" s="208"/>
      <c r="HB80" s="208"/>
      <c r="HC80" s="208"/>
      <c r="HD80" s="208"/>
      <c r="HE80" s="208"/>
      <c r="HF80" s="208"/>
      <c r="HG80" s="208"/>
      <c r="HH80" s="208"/>
      <c r="HI80" s="208"/>
      <c r="HJ80" s="208"/>
      <c r="HK80" s="208"/>
      <c r="HL80" s="208"/>
      <c r="HM80" s="208"/>
      <c r="HN80" s="208"/>
      <c r="HO80" s="208"/>
      <c r="HP80" s="208"/>
      <c r="HQ80" s="208"/>
      <c r="HR80" s="208"/>
      <c r="HS80" s="208"/>
      <c r="HT80" s="208"/>
      <c r="HU80" s="208"/>
      <c r="HV80" s="208"/>
      <c r="HW80" s="208"/>
      <c r="HX80" s="208"/>
      <c r="HY80" s="208"/>
      <c r="HZ80" s="208"/>
      <c r="IA80" s="208"/>
      <c r="IB80" s="208"/>
      <c r="IC80" s="208"/>
      <c r="ID80" s="208"/>
      <c r="IE80" s="208"/>
      <c r="IF80" s="208"/>
      <c r="IG80" s="208"/>
      <c r="IH80" s="208"/>
      <c r="II80" s="208"/>
      <c r="IJ80" s="208"/>
      <c r="IK80" s="208"/>
      <c r="IL80" s="208"/>
      <c r="IM80" s="208"/>
      <c r="IN80" s="208"/>
      <c r="IO80" s="208"/>
      <c r="IP80" s="208"/>
    </row>
    <row r="81" spans="1:250" s="212" customFormat="1" ht="14.25" customHeight="1">
      <c r="A81" s="213"/>
      <c r="B81" s="214"/>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5"/>
      <c r="BR81" s="215"/>
      <c r="BS81" s="215"/>
      <c r="BT81" s="215"/>
      <c r="BU81" s="215"/>
      <c r="BV81" s="215"/>
      <c r="BW81" s="215"/>
      <c r="BX81" s="215"/>
      <c r="BY81" s="215"/>
      <c r="BZ81" s="215"/>
      <c r="CA81" s="215"/>
      <c r="CB81" s="215"/>
      <c r="CC81" s="215"/>
      <c r="CD81" s="215"/>
      <c r="CE81" s="215"/>
      <c r="CF81" s="215"/>
      <c r="CG81" s="215"/>
      <c r="CH81" s="215"/>
      <c r="CI81" s="215"/>
      <c r="CJ81" s="215"/>
      <c r="CK81" s="215"/>
      <c r="CL81" s="215"/>
      <c r="CM81" s="215"/>
      <c r="CN81" s="215"/>
      <c r="CO81" s="215"/>
      <c r="CP81" s="215"/>
      <c r="CQ81" s="215"/>
      <c r="CR81" s="215"/>
      <c r="CS81" s="215"/>
      <c r="CT81" s="215"/>
      <c r="CU81" s="215"/>
      <c r="CV81" s="215"/>
      <c r="CW81" s="215"/>
      <c r="CX81" s="215"/>
      <c r="CY81" s="215"/>
      <c r="CZ81" s="215"/>
      <c r="DA81" s="215"/>
      <c r="DB81" s="215"/>
      <c r="DC81" s="215"/>
      <c r="DD81" s="215"/>
      <c r="DE81" s="215"/>
      <c r="DF81" s="215"/>
      <c r="DG81" s="215"/>
      <c r="DH81" s="215"/>
      <c r="DI81" s="215"/>
      <c r="DJ81" s="215"/>
      <c r="DK81" s="215"/>
      <c r="DL81" s="215"/>
      <c r="DM81" s="215"/>
      <c r="DN81" s="215"/>
      <c r="DO81" s="215"/>
      <c r="DP81" s="215"/>
      <c r="DQ81" s="215"/>
      <c r="DR81" s="215"/>
      <c r="DS81" s="215"/>
      <c r="DT81" s="215"/>
      <c r="DU81" s="215"/>
      <c r="DV81" s="215"/>
      <c r="DW81" s="215"/>
      <c r="DX81" s="215"/>
      <c r="DY81" s="215"/>
      <c r="DZ81" s="215"/>
      <c r="EA81" s="215"/>
      <c r="EB81" s="215"/>
      <c r="EC81" s="215"/>
      <c r="ED81" s="215"/>
      <c r="EE81" s="215"/>
      <c r="EF81" s="215"/>
      <c r="EG81" s="215"/>
      <c r="EH81" s="215"/>
      <c r="EI81" s="215"/>
      <c r="EJ81" s="215"/>
      <c r="EK81" s="215"/>
      <c r="EL81" s="215"/>
      <c r="EM81" s="215"/>
      <c r="EN81" s="215"/>
      <c r="EO81" s="215"/>
      <c r="EP81" s="215"/>
      <c r="EQ81" s="215"/>
      <c r="ER81" s="215"/>
      <c r="ES81" s="215"/>
      <c r="ET81" s="215"/>
      <c r="EU81" s="215"/>
      <c r="EV81" s="215"/>
      <c r="EW81" s="215"/>
      <c r="EX81" s="215"/>
      <c r="EY81" s="215"/>
      <c r="EZ81" s="215"/>
      <c r="FA81" s="215"/>
      <c r="FB81" s="215"/>
      <c r="FC81" s="215"/>
      <c r="FD81" s="215"/>
      <c r="FE81" s="215"/>
      <c r="FF81" s="215"/>
      <c r="FG81" s="215"/>
      <c r="FH81" s="215"/>
      <c r="FI81" s="215"/>
      <c r="FJ81" s="215"/>
      <c r="FK81" s="215"/>
      <c r="FL81" s="215"/>
      <c r="FM81" s="215"/>
      <c r="FN81" s="215"/>
      <c r="FO81" s="215"/>
      <c r="FP81" s="215"/>
      <c r="FQ81" s="215"/>
      <c r="FR81" s="215"/>
      <c r="FS81" s="215"/>
      <c r="FT81" s="215"/>
      <c r="FU81" s="215"/>
      <c r="FV81" s="215"/>
      <c r="FW81" s="215"/>
      <c r="FX81" s="215"/>
      <c r="FY81" s="215"/>
      <c r="FZ81" s="215"/>
      <c r="GA81" s="215"/>
      <c r="GB81" s="215"/>
      <c r="GC81" s="215"/>
      <c r="GD81" s="215"/>
      <c r="GE81" s="215"/>
      <c r="GF81" s="215"/>
      <c r="GG81" s="215"/>
      <c r="GH81" s="215"/>
      <c r="GI81" s="215"/>
      <c r="GJ81" s="215"/>
      <c r="GK81" s="215"/>
      <c r="GL81" s="215"/>
      <c r="GM81" s="215"/>
      <c r="GN81" s="215"/>
      <c r="GO81" s="215"/>
      <c r="GP81" s="215"/>
      <c r="GQ81" s="215"/>
      <c r="GR81" s="215"/>
      <c r="GS81" s="215"/>
      <c r="GT81" s="215"/>
      <c r="GU81" s="208"/>
      <c r="GV81" s="208"/>
      <c r="GW81" s="208"/>
      <c r="GX81" s="208"/>
      <c r="GY81" s="208"/>
      <c r="GZ81" s="208"/>
      <c r="HA81" s="208"/>
      <c r="HB81" s="208"/>
      <c r="HC81" s="208"/>
      <c r="HD81" s="208"/>
      <c r="HE81" s="208"/>
      <c r="HF81" s="208"/>
      <c r="HG81" s="208"/>
      <c r="HH81" s="208"/>
      <c r="HI81" s="208"/>
      <c r="HJ81" s="208"/>
      <c r="HK81" s="208"/>
      <c r="HL81" s="208"/>
      <c r="HM81" s="208"/>
      <c r="HN81" s="208"/>
      <c r="HO81" s="208"/>
      <c r="HP81" s="208"/>
      <c r="HQ81" s="208"/>
      <c r="HR81" s="208"/>
      <c r="HS81" s="208"/>
      <c r="HT81" s="208"/>
      <c r="HU81" s="208"/>
      <c r="HV81" s="208"/>
      <c r="HW81" s="208"/>
      <c r="HX81" s="208"/>
      <c r="HY81" s="208"/>
      <c r="HZ81" s="208"/>
      <c r="IA81" s="208"/>
      <c r="IB81" s="208"/>
      <c r="IC81" s="208"/>
      <c r="ID81" s="208"/>
      <c r="IE81" s="208"/>
      <c r="IF81" s="208"/>
      <c r="IG81" s="208"/>
      <c r="IH81" s="208"/>
      <c r="II81" s="208"/>
      <c r="IJ81" s="208"/>
      <c r="IK81" s="208"/>
      <c r="IL81" s="208"/>
      <c r="IM81" s="208"/>
      <c r="IN81" s="208"/>
      <c r="IO81" s="208"/>
      <c r="IP81" s="208"/>
    </row>
    <row r="82" spans="1:250" s="212" customFormat="1" ht="14.25" customHeight="1">
      <c r="A82" s="213"/>
      <c r="B82" s="214"/>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15"/>
      <c r="BX82" s="215"/>
      <c r="BY82" s="215"/>
      <c r="BZ82" s="215"/>
      <c r="CA82" s="215"/>
      <c r="CB82" s="215"/>
      <c r="CC82" s="215"/>
      <c r="CD82" s="215"/>
      <c r="CE82" s="215"/>
      <c r="CF82" s="215"/>
      <c r="CG82" s="215"/>
      <c r="CH82" s="215"/>
      <c r="CI82" s="215"/>
      <c r="CJ82" s="215"/>
      <c r="CK82" s="215"/>
      <c r="CL82" s="215"/>
      <c r="CM82" s="215"/>
      <c r="CN82" s="215"/>
      <c r="CO82" s="215"/>
      <c r="CP82" s="215"/>
      <c r="CQ82" s="215"/>
      <c r="CR82" s="215"/>
      <c r="CS82" s="215"/>
      <c r="CT82" s="215"/>
      <c r="CU82" s="215"/>
      <c r="CV82" s="215"/>
      <c r="CW82" s="215"/>
      <c r="CX82" s="215"/>
      <c r="CY82" s="215"/>
      <c r="CZ82" s="215"/>
      <c r="DA82" s="215"/>
      <c r="DB82" s="215"/>
      <c r="DC82" s="215"/>
      <c r="DD82" s="215"/>
      <c r="DE82" s="215"/>
      <c r="DF82" s="215"/>
      <c r="DG82" s="215"/>
      <c r="DH82" s="215"/>
      <c r="DI82" s="215"/>
      <c r="DJ82" s="215"/>
      <c r="DK82" s="215"/>
      <c r="DL82" s="215"/>
      <c r="DM82" s="215"/>
      <c r="DN82" s="215"/>
      <c r="DO82" s="215"/>
      <c r="DP82" s="215"/>
      <c r="DQ82" s="215"/>
      <c r="DR82" s="215"/>
      <c r="DS82" s="215"/>
      <c r="DT82" s="215"/>
      <c r="DU82" s="215"/>
      <c r="DV82" s="215"/>
      <c r="DW82" s="215"/>
      <c r="DX82" s="215"/>
      <c r="DY82" s="215"/>
      <c r="DZ82" s="215"/>
      <c r="EA82" s="215"/>
      <c r="EB82" s="215"/>
      <c r="EC82" s="215"/>
      <c r="ED82" s="215"/>
      <c r="EE82" s="215"/>
      <c r="EF82" s="215"/>
      <c r="EG82" s="215"/>
      <c r="EH82" s="215"/>
      <c r="EI82" s="215"/>
      <c r="EJ82" s="215"/>
      <c r="EK82" s="215"/>
      <c r="EL82" s="215"/>
      <c r="EM82" s="215"/>
      <c r="EN82" s="215"/>
      <c r="EO82" s="215"/>
      <c r="EP82" s="215"/>
      <c r="EQ82" s="215"/>
      <c r="ER82" s="215"/>
      <c r="ES82" s="215"/>
      <c r="ET82" s="215"/>
      <c r="EU82" s="215"/>
      <c r="EV82" s="215"/>
      <c r="EW82" s="215"/>
      <c r="EX82" s="215"/>
      <c r="EY82" s="215"/>
      <c r="EZ82" s="215"/>
      <c r="FA82" s="215"/>
      <c r="FB82" s="215"/>
      <c r="FC82" s="215"/>
      <c r="FD82" s="215"/>
      <c r="FE82" s="215"/>
      <c r="FF82" s="215"/>
      <c r="FG82" s="215"/>
      <c r="FH82" s="215"/>
      <c r="FI82" s="215"/>
      <c r="FJ82" s="215"/>
      <c r="FK82" s="215"/>
      <c r="FL82" s="215"/>
      <c r="FM82" s="215"/>
      <c r="FN82" s="215"/>
      <c r="FO82" s="215"/>
      <c r="FP82" s="215"/>
      <c r="FQ82" s="215"/>
      <c r="FR82" s="215"/>
      <c r="FS82" s="215"/>
      <c r="FT82" s="215"/>
      <c r="FU82" s="215"/>
      <c r="FV82" s="215"/>
      <c r="FW82" s="215"/>
      <c r="FX82" s="215"/>
      <c r="FY82" s="215"/>
      <c r="FZ82" s="215"/>
      <c r="GA82" s="215"/>
      <c r="GB82" s="215"/>
      <c r="GC82" s="215"/>
      <c r="GD82" s="215"/>
      <c r="GE82" s="215"/>
      <c r="GF82" s="215"/>
      <c r="GG82" s="215"/>
      <c r="GH82" s="215"/>
      <c r="GI82" s="215"/>
      <c r="GJ82" s="215"/>
      <c r="GK82" s="215"/>
      <c r="GL82" s="215"/>
      <c r="GM82" s="215"/>
      <c r="GN82" s="215"/>
      <c r="GO82" s="215"/>
      <c r="GP82" s="215"/>
      <c r="GQ82" s="215"/>
      <c r="GR82" s="215"/>
      <c r="GS82" s="215"/>
      <c r="GT82" s="215"/>
      <c r="GU82" s="208"/>
      <c r="GV82" s="208"/>
      <c r="GW82" s="208"/>
      <c r="GX82" s="208"/>
      <c r="GY82" s="208"/>
      <c r="GZ82" s="208"/>
      <c r="HA82" s="208"/>
      <c r="HB82" s="208"/>
      <c r="HC82" s="208"/>
      <c r="HD82" s="208"/>
      <c r="HE82" s="208"/>
      <c r="HF82" s="208"/>
      <c r="HG82" s="208"/>
      <c r="HH82" s="208"/>
      <c r="HI82" s="208"/>
      <c r="HJ82" s="208"/>
      <c r="HK82" s="208"/>
      <c r="HL82" s="208"/>
      <c r="HM82" s="208"/>
      <c r="HN82" s="208"/>
      <c r="HO82" s="208"/>
      <c r="HP82" s="208"/>
      <c r="HQ82" s="208"/>
      <c r="HR82" s="208"/>
      <c r="HS82" s="208"/>
      <c r="HT82" s="208"/>
      <c r="HU82" s="208"/>
      <c r="HV82" s="208"/>
      <c r="HW82" s="208"/>
      <c r="HX82" s="208"/>
      <c r="HY82" s="208"/>
      <c r="HZ82" s="208"/>
      <c r="IA82" s="208"/>
      <c r="IB82" s="208"/>
      <c r="IC82" s="208"/>
      <c r="ID82" s="208"/>
      <c r="IE82" s="208"/>
      <c r="IF82" s="208"/>
      <c r="IG82" s="208"/>
      <c r="IH82" s="208"/>
      <c r="II82" s="208"/>
      <c r="IJ82" s="208"/>
      <c r="IK82" s="208"/>
      <c r="IL82" s="208"/>
      <c r="IM82" s="208"/>
      <c r="IN82" s="208"/>
      <c r="IO82" s="208"/>
      <c r="IP82" s="208"/>
    </row>
    <row r="83" spans="1:250" s="212" customFormat="1" ht="14.25" customHeight="1">
      <c r="A83" s="213"/>
      <c r="B83" s="214"/>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5"/>
      <c r="BU83" s="215"/>
      <c r="BV83" s="215"/>
      <c r="BW83" s="215"/>
      <c r="BX83" s="215"/>
      <c r="BY83" s="215"/>
      <c r="BZ83" s="215"/>
      <c r="CA83" s="215"/>
      <c r="CB83" s="215"/>
      <c r="CC83" s="215"/>
      <c r="CD83" s="215"/>
      <c r="CE83" s="215"/>
      <c r="CF83" s="215"/>
      <c r="CG83" s="215"/>
      <c r="CH83" s="215"/>
      <c r="CI83" s="215"/>
      <c r="CJ83" s="215"/>
      <c r="CK83" s="215"/>
      <c r="CL83" s="215"/>
      <c r="CM83" s="215"/>
      <c r="CN83" s="215"/>
      <c r="CO83" s="215"/>
      <c r="CP83" s="215"/>
      <c r="CQ83" s="215"/>
      <c r="CR83" s="215"/>
      <c r="CS83" s="215"/>
      <c r="CT83" s="215"/>
      <c r="CU83" s="215"/>
      <c r="CV83" s="215"/>
      <c r="CW83" s="215"/>
      <c r="CX83" s="215"/>
      <c r="CY83" s="215"/>
      <c r="CZ83" s="215"/>
      <c r="DA83" s="215"/>
      <c r="DB83" s="215"/>
      <c r="DC83" s="215"/>
      <c r="DD83" s="215"/>
      <c r="DE83" s="215"/>
      <c r="DF83" s="215"/>
      <c r="DG83" s="215"/>
      <c r="DH83" s="215"/>
      <c r="DI83" s="215"/>
      <c r="DJ83" s="215"/>
      <c r="DK83" s="215"/>
      <c r="DL83" s="215"/>
      <c r="DM83" s="215"/>
      <c r="DN83" s="215"/>
      <c r="DO83" s="215"/>
      <c r="DP83" s="215"/>
      <c r="DQ83" s="215"/>
      <c r="DR83" s="215"/>
      <c r="DS83" s="215"/>
      <c r="DT83" s="215"/>
      <c r="DU83" s="215"/>
      <c r="DV83" s="215"/>
      <c r="DW83" s="215"/>
      <c r="DX83" s="215"/>
      <c r="DY83" s="215"/>
      <c r="DZ83" s="215"/>
      <c r="EA83" s="215"/>
      <c r="EB83" s="215"/>
      <c r="EC83" s="215"/>
      <c r="ED83" s="215"/>
      <c r="EE83" s="215"/>
      <c r="EF83" s="215"/>
      <c r="EG83" s="215"/>
      <c r="EH83" s="215"/>
      <c r="EI83" s="215"/>
      <c r="EJ83" s="215"/>
      <c r="EK83" s="215"/>
      <c r="EL83" s="215"/>
      <c r="EM83" s="215"/>
      <c r="EN83" s="215"/>
      <c r="EO83" s="215"/>
      <c r="EP83" s="215"/>
      <c r="EQ83" s="215"/>
      <c r="ER83" s="215"/>
      <c r="ES83" s="215"/>
      <c r="ET83" s="215"/>
      <c r="EU83" s="215"/>
      <c r="EV83" s="215"/>
      <c r="EW83" s="215"/>
      <c r="EX83" s="215"/>
      <c r="EY83" s="215"/>
      <c r="EZ83" s="215"/>
      <c r="FA83" s="215"/>
      <c r="FB83" s="215"/>
      <c r="FC83" s="215"/>
      <c r="FD83" s="215"/>
      <c r="FE83" s="215"/>
      <c r="FF83" s="215"/>
      <c r="FG83" s="215"/>
      <c r="FH83" s="215"/>
      <c r="FI83" s="215"/>
      <c r="FJ83" s="215"/>
      <c r="FK83" s="215"/>
      <c r="FL83" s="215"/>
      <c r="FM83" s="215"/>
      <c r="FN83" s="215"/>
      <c r="FO83" s="215"/>
      <c r="FP83" s="215"/>
      <c r="FQ83" s="215"/>
      <c r="FR83" s="215"/>
      <c r="FS83" s="215"/>
      <c r="FT83" s="215"/>
      <c r="FU83" s="215"/>
      <c r="FV83" s="215"/>
      <c r="FW83" s="215"/>
      <c r="FX83" s="215"/>
      <c r="FY83" s="215"/>
      <c r="FZ83" s="215"/>
      <c r="GA83" s="215"/>
      <c r="GB83" s="215"/>
      <c r="GC83" s="215"/>
      <c r="GD83" s="215"/>
      <c r="GE83" s="215"/>
      <c r="GF83" s="215"/>
      <c r="GG83" s="215"/>
      <c r="GH83" s="215"/>
      <c r="GI83" s="215"/>
      <c r="GJ83" s="215"/>
      <c r="GK83" s="215"/>
      <c r="GL83" s="215"/>
      <c r="GM83" s="215"/>
      <c r="GN83" s="215"/>
      <c r="GO83" s="215"/>
      <c r="GP83" s="215"/>
      <c r="GQ83" s="215"/>
      <c r="GR83" s="215"/>
      <c r="GS83" s="215"/>
      <c r="GT83" s="215"/>
      <c r="GU83" s="208"/>
      <c r="GV83" s="208"/>
      <c r="GW83" s="208"/>
      <c r="GX83" s="208"/>
      <c r="GY83" s="208"/>
      <c r="GZ83" s="208"/>
      <c r="HA83" s="208"/>
      <c r="HB83" s="208"/>
      <c r="HC83" s="208"/>
      <c r="HD83" s="208"/>
      <c r="HE83" s="208"/>
      <c r="HF83" s="208"/>
      <c r="HG83" s="208"/>
      <c r="HH83" s="208"/>
      <c r="HI83" s="208"/>
      <c r="HJ83" s="208"/>
      <c r="HK83" s="208"/>
      <c r="HL83" s="208"/>
      <c r="HM83" s="208"/>
      <c r="HN83" s="208"/>
      <c r="HO83" s="208"/>
      <c r="HP83" s="208"/>
      <c r="HQ83" s="208"/>
      <c r="HR83" s="208"/>
      <c r="HS83" s="208"/>
      <c r="HT83" s="208"/>
      <c r="HU83" s="208"/>
      <c r="HV83" s="208"/>
      <c r="HW83" s="208"/>
      <c r="HX83" s="208"/>
      <c r="HY83" s="208"/>
      <c r="HZ83" s="208"/>
      <c r="IA83" s="208"/>
      <c r="IB83" s="208"/>
      <c r="IC83" s="208"/>
      <c r="ID83" s="208"/>
      <c r="IE83" s="208"/>
      <c r="IF83" s="208"/>
      <c r="IG83" s="208"/>
      <c r="IH83" s="208"/>
      <c r="II83" s="208"/>
      <c r="IJ83" s="208"/>
      <c r="IK83" s="208"/>
      <c r="IL83" s="208"/>
      <c r="IM83" s="208"/>
      <c r="IN83" s="208"/>
      <c r="IO83" s="208"/>
      <c r="IP83" s="208"/>
    </row>
    <row r="84" spans="1:250" s="212" customFormat="1" ht="14.25" customHeight="1">
      <c r="A84" s="213"/>
      <c r="B84" s="214"/>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c r="BI84" s="215"/>
      <c r="BJ84" s="215"/>
      <c r="BK84" s="215"/>
      <c r="BL84" s="215"/>
      <c r="BM84" s="215"/>
      <c r="BN84" s="215"/>
      <c r="BO84" s="215"/>
      <c r="BP84" s="215"/>
      <c r="BQ84" s="215"/>
      <c r="BR84" s="215"/>
      <c r="BS84" s="215"/>
      <c r="BT84" s="215"/>
      <c r="BU84" s="215"/>
      <c r="BV84" s="215"/>
      <c r="BW84" s="215"/>
      <c r="BX84" s="215"/>
      <c r="BY84" s="215"/>
      <c r="BZ84" s="215"/>
      <c r="CA84" s="215"/>
      <c r="CB84" s="215"/>
      <c r="CC84" s="215"/>
      <c r="CD84" s="215"/>
      <c r="CE84" s="215"/>
      <c r="CF84" s="215"/>
      <c r="CG84" s="215"/>
      <c r="CH84" s="215"/>
      <c r="CI84" s="215"/>
      <c r="CJ84" s="215"/>
      <c r="CK84" s="215"/>
      <c r="CL84" s="215"/>
      <c r="CM84" s="215"/>
      <c r="CN84" s="215"/>
      <c r="CO84" s="215"/>
      <c r="CP84" s="215"/>
      <c r="CQ84" s="215"/>
      <c r="CR84" s="215"/>
      <c r="CS84" s="215"/>
      <c r="CT84" s="215"/>
      <c r="CU84" s="215"/>
      <c r="CV84" s="215"/>
      <c r="CW84" s="215"/>
      <c r="CX84" s="215"/>
      <c r="CY84" s="215"/>
      <c r="CZ84" s="215"/>
      <c r="DA84" s="215"/>
      <c r="DB84" s="215"/>
      <c r="DC84" s="215"/>
      <c r="DD84" s="215"/>
      <c r="DE84" s="215"/>
      <c r="DF84" s="215"/>
      <c r="DG84" s="215"/>
      <c r="DH84" s="215"/>
      <c r="DI84" s="215"/>
      <c r="DJ84" s="215"/>
      <c r="DK84" s="215"/>
      <c r="DL84" s="215"/>
      <c r="DM84" s="215"/>
      <c r="DN84" s="215"/>
      <c r="DO84" s="215"/>
      <c r="DP84" s="215"/>
      <c r="DQ84" s="215"/>
      <c r="DR84" s="215"/>
      <c r="DS84" s="215"/>
      <c r="DT84" s="215"/>
      <c r="DU84" s="215"/>
      <c r="DV84" s="215"/>
      <c r="DW84" s="215"/>
      <c r="DX84" s="215"/>
      <c r="DY84" s="215"/>
      <c r="DZ84" s="215"/>
      <c r="EA84" s="215"/>
      <c r="EB84" s="215"/>
      <c r="EC84" s="215"/>
      <c r="ED84" s="215"/>
      <c r="EE84" s="215"/>
      <c r="EF84" s="215"/>
      <c r="EG84" s="215"/>
      <c r="EH84" s="215"/>
      <c r="EI84" s="215"/>
      <c r="EJ84" s="215"/>
      <c r="EK84" s="215"/>
      <c r="EL84" s="215"/>
      <c r="EM84" s="215"/>
      <c r="EN84" s="215"/>
      <c r="EO84" s="215"/>
      <c r="EP84" s="215"/>
      <c r="EQ84" s="215"/>
      <c r="ER84" s="215"/>
      <c r="ES84" s="215"/>
      <c r="ET84" s="215"/>
      <c r="EU84" s="215"/>
      <c r="EV84" s="215"/>
      <c r="EW84" s="215"/>
      <c r="EX84" s="215"/>
      <c r="EY84" s="215"/>
      <c r="EZ84" s="215"/>
      <c r="FA84" s="215"/>
      <c r="FB84" s="215"/>
      <c r="FC84" s="215"/>
      <c r="FD84" s="215"/>
      <c r="FE84" s="215"/>
      <c r="FF84" s="215"/>
      <c r="FG84" s="215"/>
      <c r="FH84" s="215"/>
      <c r="FI84" s="215"/>
      <c r="FJ84" s="215"/>
      <c r="FK84" s="215"/>
      <c r="FL84" s="215"/>
      <c r="FM84" s="215"/>
      <c r="FN84" s="215"/>
      <c r="FO84" s="215"/>
      <c r="FP84" s="215"/>
      <c r="FQ84" s="215"/>
      <c r="FR84" s="215"/>
      <c r="FS84" s="215"/>
      <c r="FT84" s="215"/>
      <c r="FU84" s="215"/>
      <c r="FV84" s="215"/>
      <c r="FW84" s="215"/>
      <c r="FX84" s="215"/>
      <c r="FY84" s="215"/>
      <c r="FZ84" s="215"/>
      <c r="GA84" s="215"/>
      <c r="GB84" s="215"/>
      <c r="GC84" s="215"/>
      <c r="GD84" s="215"/>
      <c r="GE84" s="215"/>
      <c r="GF84" s="215"/>
      <c r="GG84" s="215"/>
      <c r="GH84" s="215"/>
      <c r="GI84" s="215"/>
      <c r="GJ84" s="215"/>
      <c r="GK84" s="215"/>
      <c r="GL84" s="215"/>
      <c r="GM84" s="215"/>
      <c r="GN84" s="215"/>
      <c r="GO84" s="215"/>
      <c r="GP84" s="215"/>
      <c r="GQ84" s="215"/>
      <c r="GR84" s="215"/>
      <c r="GS84" s="215"/>
      <c r="GT84" s="215"/>
      <c r="GU84" s="208"/>
      <c r="GV84" s="208"/>
      <c r="GW84" s="208"/>
      <c r="GX84" s="208"/>
      <c r="GY84" s="208"/>
      <c r="GZ84" s="208"/>
      <c r="HA84" s="208"/>
      <c r="HB84" s="208"/>
      <c r="HC84" s="208"/>
      <c r="HD84" s="208"/>
      <c r="HE84" s="208"/>
      <c r="HF84" s="208"/>
      <c r="HG84" s="208"/>
      <c r="HH84" s="208"/>
      <c r="HI84" s="208"/>
      <c r="HJ84" s="208"/>
      <c r="HK84" s="208"/>
      <c r="HL84" s="208"/>
      <c r="HM84" s="208"/>
      <c r="HN84" s="208"/>
      <c r="HO84" s="208"/>
      <c r="HP84" s="208"/>
      <c r="HQ84" s="208"/>
      <c r="HR84" s="208"/>
      <c r="HS84" s="208"/>
      <c r="HT84" s="208"/>
      <c r="HU84" s="208"/>
      <c r="HV84" s="208"/>
      <c r="HW84" s="208"/>
      <c r="HX84" s="208"/>
      <c r="HY84" s="208"/>
      <c r="HZ84" s="208"/>
      <c r="IA84" s="208"/>
      <c r="IB84" s="208"/>
      <c r="IC84" s="208"/>
      <c r="ID84" s="208"/>
      <c r="IE84" s="208"/>
      <c r="IF84" s="208"/>
      <c r="IG84" s="208"/>
      <c r="IH84" s="208"/>
      <c r="II84" s="208"/>
      <c r="IJ84" s="208"/>
      <c r="IK84" s="208"/>
      <c r="IL84" s="208"/>
      <c r="IM84" s="208"/>
      <c r="IN84" s="208"/>
      <c r="IO84" s="208"/>
      <c r="IP84" s="208"/>
    </row>
    <row r="85" spans="1:250" s="212" customFormat="1" ht="14.25" customHeight="1">
      <c r="A85" s="213"/>
      <c r="B85" s="214"/>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c r="BI85" s="215"/>
      <c r="BJ85" s="215"/>
      <c r="BK85" s="215"/>
      <c r="BL85" s="215"/>
      <c r="BM85" s="215"/>
      <c r="BN85" s="215"/>
      <c r="BO85" s="215"/>
      <c r="BP85" s="215"/>
      <c r="BQ85" s="215"/>
      <c r="BR85" s="215"/>
      <c r="BS85" s="215"/>
      <c r="BT85" s="215"/>
      <c r="BU85" s="215"/>
      <c r="BV85" s="215"/>
      <c r="BW85" s="215"/>
      <c r="BX85" s="215"/>
      <c r="BY85" s="215"/>
      <c r="BZ85" s="215"/>
      <c r="CA85" s="215"/>
      <c r="CB85" s="215"/>
      <c r="CC85" s="215"/>
      <c r="CD85" s="215"/>
      <c r="CE85" s="215"/>
      <c r="CF85" s="215"/>
      <c r="CG85" s="215"/>
      <c r="CH85" s="215"/>
      <c r="CI85" s="215"/>
      <c r="CJ85" s="215"/>
      <c r="CK85" s="215"/>
      <c r="CL85" s="215"/>
      <c r="CM85" s="215"/>
      <c r="CN85" s="215"/>
      <c r="CO85" s="215"/>
      <c r="CP85" s="215"/>
      <c r="CQ85" s="215"/>
      <c r="CR85" s="215"/>
      <c r="CS85" s="215"/>
      <c r="CT85" s="215"/>
      <c r="CU85" s="215"/>
      <c r="CV85" s="215"/>
      <c r="CW85" s="215"/>
      <c r="CX85" s="215"/>
      <c r="CY85" s="215"/>
      <c r="CZ85" s="215"/>
      <c r="DA85" s="215"/>
      <c r="DB85" s="215"/>
      <c r="DC85" s="215"/>
      <c r="DD85" s="215"/>
      <c r="DE85" s="215"/>
      <c r="DF85" s="215"/>
      <c r="DG85" s="215"/>
      <c r="DH85" s="215"/>
      <c r="DI85" s="215"/>
      <c r="DJ85" s="215"/>
      <c r="DK85" s="215"/>
      <c r="DL85" s="215"/>
      <c r="DM85" s="215"/>
      <c r="DN85" s="215"/>
      <c r="DO85" s="215"/>
      <c r="DP85" s="215"/>
      <c r="DQ85" s="215"/>
      <c r="DR85" s="215"/>
      <c r="DS85" s="215"/>
      <c r="DT85" s="215"/>
      <c r="DU85" s="215"/>
      <c r="DV85" s="215"/>
      <c r="DW85" s="215"/>
      <c r="DX85" s="215"/>
      <c r="DY85" s="215"/>
      <c r="DZ85" s="215"/>
      <c r="EA85" s="215"/>
      <c r="EB85" s="215"/>
      <c r="EC85" s="215"/>
      <c r="ED85" s="215"/>
      <c r="EE85" s="215"/>
      <c r="EF85" s="215"/>
      <c r="EG85" s="215"/>
      <c r="EH85" s="215"/>
      <c r="EI85" s="215"/>
      <c r="EJ85" s="215"/>
      <c r="EK85" s="215"/>
      <c r="EL85" s="215"/>
      <c r="EM85" s="215"/>
      <c r="EN85" s="215"/>
      <c r="EO85" s="215"/>
      <c r="EP85" s="215"/>
      <c r="EQ85" s="215"/>
      <c r="ER85" s="215"/>
      <c r="ES85" s="215"/>
      <c r="ET85" s="215"/>
      <c r="EU85" s="215"/>
      <c r="EV85" s="215"/>
      <c r="EW85" s="215"/>
      <c r="EX85" s="215"/>
      <c r="EY85" s="215"/>
      <c r="EZ85" s="215"/>
      <c r="FA85" s="215"/>
      <c r="FB85" s="215"/>
      <c r="FC85" s="215"/>
      <c r="FD85" s="215"/>
      <c r="FE85" s="215"/>
      <c r="FF85" s="215"/>
      <c r="FG85" s="215"/>
      <c r="FH85" s="215"/>
      <c r="FI85" s="215"/>
      <c r="FJ85" s="215"/>
      <c r="FK85" s="215"/>
      <c r="FL85" s="215"/>
      <c r="FM85" s="215"/>
      <c r="FN85" s="215"/>
      <c r="FO85" s="215"/>
      <c r="FP85" s="215"/>
      <c r="FQ85" s="215"/>
      <c r="FR85" s="215"/>
      <c r="FS85" s="215"/>
      <c r="FT85" s="215"/>
      <c r="FU85" s="215"/>
      <c r="FV85" s="215"/>
      <c r="FW85" s="215"/>
      <c r="FX85" s="215"/>
      <c r="FY85" s="215"/>
      <c r="FZ85" s="215"/>
      <c r="GA85" s="215"/>
      <c r="GB85" s="215"/>
      <c r="GC85" s="215"/>
      <c r="GD85" s="215"/>
      <c r="GE85" s="215"/>
      <c r="GF85" s="215"/>
      <c r="GG85" s="215"/>
      <c r="GH85" s="215"/>
      <c r="GI85" s="215"/>
      <c r="GJ85" s="215"/>
      <c r="GK85" s="215"/>
      <c r="GL85" s="215"/>
      <c r="GM85" s="215"/>
      <c r="GN85" s="215"/>
      <c r="GO85" s="215"/>
      <c r="GP85" s="215"/>
      <c r="GQ85" s="215"/>
      <c r="GR85" s="215"/>
      <c r="GS85" s="215"/>
      <c r="GT85" s="215"/>
      <c r="GU85" s="208"/>
      <c r="GV85" s="208"/>
      <c r="GW85" s="208"/>
      <c r="GX85" s="208"/>
      <c r="GY85" s="208"/>
      <c r="GZ85" s="208"/>
      <c r="HA85" s="208"/>
      <c r="HB85" s="208"/>
      <c r="HC85" s="208"/>
      <c r="HD85" s="208"/>
      <c r="HE85" s="208"/>
      <c r="HF85" s="208"/>
      <c r="HG85" s="208"/>
      <c r="HH85" s="208"/>
      <c r="HI85" s="208"/>
      <c r="HJ85" s="208"/>
      <c r="HK85" s="208"/>
      <c r="HL85" s="208"/>
      <c r="HM85" s="208"/>
      <c r="HN85" s="208"/>
      <c r="HO85" s="208"/>
      <c r="HP85" s="208"/>
      <c r="HQ85" s="208"/>
      <c r="HR85" s="208"/>
      <c r="HS85" s="208"/>
      <c r="HT85" s="208"/>
      <c r="HU85" s="208"/>
      <c r="HV85" s="208"/>
      <c r="HW85" s="208"/>
      <c r="HX85" s="208"/>
      <c r="HY85" s="208"/>
      <c r="HZ85" s="208"/>
      <c r="IA85" s="208"/>
      <c r="IB85" s="208"/>
      <c r="IC85" s="208"/>
      <c r="ID85" s="208"/>
      <c r="IE85" s="208"/>
      <c r="IF85" s="208"/>
      <c r="IG85" s="208"/>
      <c r="IH85" s="208"/>
      <c r="II85" s="208"/>
      <c r="IJ85" s="208"/>
      <c r="IK85" s="208"/>
      <c r="IL85" s="208"/>
      <c r="IM85" s="208"/>
      <c r="IN85" s="208"/>
      <c r="IO85" s="208"/>
      <c r="IP85" s="208"/>
    </row>
    <row r="86" spans="1:250" s="212" customFormat="1" ht="14.25" customHeight="1">
      <c r="A86" s="213"/>
      <c r="B86" s="214"/>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5"/>
      <c r="BR86" s="215"/>
      <c r="BS86" s="215"/>
      <c r="BT86" s="215"/>
      <c r="BU86" s="215"/>
      <c r="BV86" s="215"/>
      <c r="BW86" s="215"/>
      <c r="BX86" s="215"/>
      <c r="BY86" s="215"/>
      <c r="BZ86" s="215"/>
      <c r="CA86" s="215"/>
      <c r="CB86" s="215"/>
      <c r="CC86" s="215"/>
      <c r="CD86" s="215"/>
      <c r="CE86" s="215"/>
      <c r="CF86" s="215"/>
      <c r="CG86" s="215"/>
      <c r="CH86" s="215"/>
      <c r="CI86" s="215"/>
      <c r="CJ86" s="215"/>
      <c r="CK86" s="215"/>
      <c r="CL86" s="215"/>
      <c r="CM86" s="215"/>
      <c r="CN86" s="215"/>
      <c r="CO86" s="215"/>
      <c r="CP86" s="215"/>
      <c r="CQ86" s="215"/>
      <c r="CR86" s="215"/>
      <c r="CS86" s="215"/>
      <c r="CT86" s="215"/>
      <c r="CU86" s="215"/>
      <c r="CV86" s="215"/>
      <c r="CW86" s="215"/>
      <c r="CX86" s="215"/>
      <c r="CY86" s="215"/>
      <c r="CZ86" s="215"/>
      <c r="DA86" s="215"/>
      <c r="DB86" s="215"/>
      <c r="DC86" s="215"/>
      <c r="DD86" s="215"/>
      <c r="DE86" s="215"/>
      <c r="DF86" s="215"/>
      <c r="DG86" s="215"/>
      <c r="DH86" s="215"/>
      <c r="DI86" s="215"/>
      <c r="DJ86" s="215"/>
      <c r="DK86" s="215"/>
      <c r="DL86" s="215"/>
      <c r="DM86" s="215"/>
      <c r="DN86" s="215"/>
      <c r="DO86" s="215"/>
      <c r="DP86" s="215"/>
      <c r="DQ86" s="215"/>
      <c r="DR86" s="215"/>
      <c r="DS86" s="215"/>
      <c r="DT86" s="215"/>
      <c r="DU86" s="215"/>
      <c r="DV86" s="215"/>
      <c r="DW86" s="215"/>
      <c r="DX86" s="215"/>
      <c r="DY86" s="215"/>
      <c r="DZ86" s="215"/>
      <c r="EA86" s="215"/>
      <c r="EB86" s="215"/>
      <c r="EC86" s="215"/>
      <c r="ED86" s="215"/>
      <c r="EE86" s="215"/>
      <c r="EF86" s="215"/>
      <c r="EG86" s="215"/>
      <c r="EH86" s="215"/>
      <c r="EI86" s="215"/>
      <c r="EJ86" s="215"/>
      <c r="EK86" s="215"/>
      <c r="EL86" s="215"/>
      <c r="EM86" s="215"/>
      <c r="EN86" s="215"/>
      <c r="EO86" s="215"/>
      <c r="EP86" s="215"/>
      <c r="EQ86" s="215"/>
      <c r="ER86" s="215"/>
      <c r="ES86" s="215"/>
      <c r="ET86" s="215"/>
      <c r="EU86" s="215"/>
      <c r="EV86" s="215"/>
      <c r="EW86" s="215"/>
      <c r="EX86" s="215"/>
      <c r="EY86" s="215"/>
      <c r="EZ86" s="215"/>
      <c r="FA86" s="215"/>
      <c r="FB86" s="215"/>
      <c r="FC86" s="215"/>
      <c r="FD86" s="215"/>
      <c r="FE86" s="215"/>
      <c r="FF86" s="215"/>
      <c r="FG86" s="215"/>
      <c r="FH86" s="215"/>
      <c r="FI86" s="215"/>
      <c r="FJ86" s="215"/>
      <c r="FK86" s="215"/>
      <c r="FL86" s="215"/>
      <c r="FM86" s="215"/>
      <c r="FN86" s="215"/>
      <c r="FO86" s="215"/>
      <c r="FP86" s="215"/>
      <c r="FQ86" s="215"/>
      <c r="FR86" s="215"/>
      <c r="FS86" s="215"/>
      <c r="FT86" s="215"/>
      <c r="FU86" s="215"/>
      <c r="FV86" s="215"/>
      <c r="FW86" s="215"/>
      <c r="FX86" s="215"/>
      <c r="FY86" s="215"/>
      <c r="FZ86" s="215"/>
      <c r="GA86" s="215"/>
      <c r="GB86" s="215"/>
      <c r="GC86" s="215"/>
      <c r="GD86" s="215"/>
      <c r="GE86" s="215"/>
      <c r="GF86" s="215"/>
      <c r="GG86" s="215"/>
      <c r="GH86" s="215"/>
      <c r="GI86" s="215"/>
      <c r="GJ86" s="215"/>
      <c r="GK86" s="215"/>
      <c r="GL86" s="215"/>
      <c r="GM86" s="215"/>
      <c r="GN86" s="215"/>
      <c r="GO86" s="215"/>
      <c r="GP86" s="215"/>
      <c r="GQ86" s="215"/>
      <c r="GR86" s="215"/>
      <c r="GS86" s="215"/>
      <c r="GT86" s="215"/>
      <c r="GU86" s="208"/>
      <c r="GV86" s="208"/>
      <c r="GW86" s="208"/>
      <c r="GX86" s="208"/>
      <c r="GY86" s="208"/>
      <c r="GZ86" s="208"/>
      <c r="HA86" s="208"/>
      <c r="HB86" s="208"/>
      <c r="HC86" s="208"/>
      <c r="HD86" s="208"/>
      <c r="HE86" s="208"/>
      <c r="HF86" s="208"/>
      <c r="HG86" s="208"/>
      <c r="HH86" s="208"/>
      <c r="HI86" s="208"/>
      <c r="HJ86" s="208"/>
      <c r="HK86" s="208"/>
      <c r="HL86" s="208"/>
      <c r="HM86" s="208"/>
      <c r="HN86" s="208"/>
      <c r="HO86" s="208"/>
      <c r="HP86" s="208"/>
      <c r="HQ86" s="208"/>
      <c r="HR86" s="208"/>
      <c r="HS86" s="208"/>
      <c r="HT86" s="208"/>
      <c r="HU86" s="208"/>
      <c r="HV86" s="208"/>
      <c r="HW86" s="208"/>
      <c r="HX86" s="208"/>
      <c r="HY86" s="208"/>
      <c r="HZ86" s="208"/>
      <c r="IA86" s="208"/>
      <c r="IB86" s="208"/>
      <c r="IC86" s="208"/>
      <c r="ID86" s="208"/>
      <c r="IE86" s="208"/>
      <c r="IF86" s="208"/>
      <c r="IG86" s="208"/>
      <c r="IH86" s="208"/>
      <c r="II86" s="208"/>
      <c r="IJ86" s="208"/>
      <c r="IK86" s="208"/>
      <c r="IL86" s="208"/>
      <c r="IM86" s="208"/>
      <c r="IN86" s="208"/>
      <c r="IO86" s="208"/>
      <c r="IP86" s="208"/>
    </row>
    <row r="87" spans="1:250" s="212" customFormat="1" ht="14.25" customHeight="1">
      <c r="A87" s="213"/>
      <c r="B87" s="214"/>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5"/>
      <c r="BR87" s="215"/>
      <c r="BS87" s="215"/>
      <c r="BT87" s="215"/>
      <c r="BU87" s="215"/>
      <c r="BV87" s="215"/>
      <c r="BW87" s="215"/>
      <c r="BX87" s="215"/>
      <c r="BY87" s="215"/>
      <c r="BZ87" s="215"/>
      <c r="CA87" s="215"/>
      <c r="CB87" s="215"/>
      <c r="CC87" s="215"/>
      <c r="CD87" s="215"/>
      <c r="CE87" s="215"/>
      <c r="CF87" s="215"/>
      <c r="CG87" s="215"/>
      <c r="CH87" s="215"/>
      <c r="CI87" s="215"/>
      <c r="CJ87" s="215"/>
      <c r="CK87" s="215"/>
      <c r="CL87" s="215"/>
      <c r="CM87" s="215"/>
      <c r="CN87" s="215"/>
      <c r="CO87" s="215"/>
      <c r="CP87" s="215"/>
      <c r="CQ87" s="215"/>
      <c r="CR87" s="215"/>
      <c r="CS87" s="215"/>
      <c r="CT87" s="215"/>
      <c r="CU87" s="215"/>
      <c r="CV87" s="215"/>
      <c r="CW87" s="215"/>
      <c r="CX87" s="215"/>
      <c r="CY87" s="215"/>
      <c r="CZ87" s="215"/>
      <c r="DA87" s="215"/>
      <c r="DB87" s="215"/>
      <c r="DC87" s="215"/>
      <c r="DD87" s="215"/>
      <c r="DE87" s="215"/>
      <c r="DF87" s="215"/>
      <c r="DG87" s="215"/>
      <c r="DH87" s="215"/>
      <c r="DI87" s="215"/>
      <c r="DJ87" s="215"/>
      <c r="DK87" s="215"/>
      <c r="DL87" s="215"/>
      <c r="DM87" s="215"/>
      <c r="DN87" s="215"/>
      <c r="DO87" s="215"/>
      <c r="DP87" s="215"/>
      <c r="DQ87" s="215"/>
      <c r="DR87" s="215"/>
      <c r="DS87" s="215"/>
      <c r="DT87" s="215"/>
      <c r="DU87" s="215"/>
      <c r="DV87" s="215"/>
      <c r="DW87" s="215"/>
      <c r="DX87" s="215"/>
      <c r="DY87" s="215"/>
      <c r="DZ87" s="215"/>
      <c r="EA87" s="215"/>
      <c r="EB87" s="215"/>
      <c r="EC87" s="215"/>
      <c r="ED87" s="215"/>
      <c r="EE87" s="215"/>
      <c r="EF87" s="215"/>
      <c r="EG87" s="215"/>
      <c r="EH87" s="215"/>
      <c r="EI87" s="215"/>
      <c r="EJ87" s="215"/>
      <c r="EK87" s="215"/>
      <c r="EL87" s="215"/>
      <c r="EM87" s="215"/>
      <c r="EN87" s="215"/>
      <c r="EO87" s="215"/>
      <c r="EP87" s="215"/>
      <c r="EQ87" s="215"/>
      <c r="ER87" s="215"/>
      <c r="ES87" s="215"/>
      <c r="ET87" s="215"/>
      <c r="EU87" s="215"/>
      <c r="EV87" s="215"/>
      <c r="EW87" s="215"/>
      <c r="EX87" s="215"/>
      <c r="EY87" s="215"/>
      <c r="EZ87" s="215"/>
      <c r="FA87" s="215"/>
      <c r="FB87" s="215"/>
      <c r="FC87" s="215"/>
      <c r="FD87" s="215"/>
      <c r="FE87" s="215"/>
      <c r="FF87" s="215"/>
      <c r="FG87" s="215"/>
      <c r="FH87" s="215"/>
      <c r="FI87" s="215"/>
      <c r="FJ87" s="215"/>
      <c r="FK87" s="215"/>
      <c r="FL87" s="215"/>
      <c r="FM87" s="215"/>
      <c r="FN87" s="215"/>
      <c r="FO87" s="215"/>
      <c r="FP87" s="215"/>
      <c r="FQ87" s="215"/>
      <c r="FR87" s="215"/>
      <c r="FS87" s="215"/>
      <c r="FT87" s="215"/>
      <c r="FU87" s="215"/>
      <c r="FV87" s="215"/>
      <c r="FW87" s="215"/>
      <c r="FX87" s="215"/>
      <c r="FY87" s="215"/>
      <c r="FZ87" s="215"/>
      <c r="GA87" s="215"/>
      <c r="GB87" s="215"/>
      <c r="GC87" s="215"/>
      <c r="GD87" s="215"/>
      <c r="GE87" s="215"/>
      <c r="GF87" s="215"/>
      <c r="GG87" s="215"/>
      <c r="GH87" s="215"/>
      <c r="GI87" s="215"/>
      <c r="GJ87" s="215"/>
      <c r="GK87" s="215"/>
      <c r="GL87" s="215"/>
      <c r="GM87" s="215"/>
      <c r="GN87" s="215"/>
      <c r="GO87" s="215"/>
      <c r="GP87" s="215"/>
      <c r="GQ87" s="215"/>
      <c r="GR87" s="215"/>
      <c r="GS87" s="215"/>
      <c r="GT87" s="215"/>
      <c r="GU87" s="208"/>
      <c r="GV87" s="208"/>
      <c r="GW87" s="208"/>
      <c r="GX87" s="208"/>
      <c r="GY87" s="208"/>
      <c r="GZ87" s="208"/>
      <c r="HA87" s="208"/>
      <c r="HB87" s="208"/>
      <c r="HC87" s="208"/>
      <c r="HD87" s="208"/>
      <c r="HE87" s="208"/>
      <c r="HF87" s="208"/>
      <c r="HG87" s="208"/>
      <c r="HH87" s="208"/>
      <c r="HI87" s="208"/>
      <c r="HJ87" s="208"/>
      <c r="HK87" s="208"/>
      <c r="HL87" s="208"/>
      <c r="HM87" s="208"/>
      <c r="HN87" s="208"/>
      <c r="HO87" s="208"/>
      <c r="HP87" s="208"/>
      <c r="HQ87" s="208"/>
      <c r="HR87" s="208"/>
      <c r="HS87" s="208"/>
      <c r="HT87" s="208"/>
      <c r="HU87" s="208"/>
      <c r="HV87" s="208"/>
      <c r="HW87" s="208"/>
      <c r="HX87" s="208"/>
      <c r="HY87" s="208"/>
      <c r="HZ87" s="208"/>
      <c r="IA87" s="208"/>
      <c r="IB87" s="208"/>
      <c r="IC87" s="208"/>
      <c r="ID87" s="208"/>
      <c r="IE87" s="208"/>
      <c r="IF87" s="208"/>
      <c r="IG87" s="208"/>
      <c r="IH87" s="208"/>
      <c r="II87" s="208"/>
      <c r="IJ87" s="208"/>
      <c r="IK87" s="208"/>
      <c r="IL87" s="208"/>
      <c r="IM87" s="208"/>
      <c r="IN87" s="208"/>
      <c r="IO87" s="208"/>
      <c r="IP87" s="208"/>
    </row>
    <row r="88" spans="1:250" s="212" customFormat="1" ht="14.25" customHeight="1">
      <c r="A88" s="213"/>
      <c r="B88" s="214"/>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c r="BI88" s="215"/>
      <c r="BJ88" s="215"/>
      <c r="BK88" s="215"/>
      <c r="BL88" s="215"/>
      <c r="BM88" s="215"/>
      <c r="BN88" s="215"/>
      <c r="BO88" s="215"/>
      <c r="BP88" s="215"/>
      <c r="BQ88" s="215"/>
      <c r="BR88" s="215"/>
      <c r="BS88" s="215"/>
      <c r="BT88" s="215"/>
      <c r="BU88" s="215"/>
      <c r="BV88" s="215"/>
      <c r="BW88" s="215"/>
      <c r="BX88" s="215"/>
      <c r="BY88" s="215"/>
      <c r="BZ88" s="215"/>
      <c r="CA88" s="215"/>
      <c r="CB88" s="215"/>
      <c r="CC88" s="215"/>
      <c r="CD88" s="215"/>
      <c r="CE88" s="215"/>
      <c r="CF88" s="215"/>
      <c r="CG88" s="215"/>
      <c r="CH88" s="215"/>
      <c r="CI88" s="215"/>
      <c r="CJ88" s="215"/>
      <c r="CK88" s="215"/>
      <c r="CL88" s="215"/>
      <c r="CM88" s="215"/>
      <c r="CN88" s="215"/>
      <c r="CO88" s="215"/>
      <c r="CP88" s="215"/>
      <c r="CQ88" s="215"/>
      <c r="CR88" s="215"/>
      <c r="CS88" s="215"/>
      <c r="CT88" s="215"/>
      <c r="CU88" s="215"/>
      <c r="CV88" s="215"/>
      <c r="CW88" s="215"/>
      <c r="CX88" s="215"/>
      <c r="CY88" s="215"/>
      <c r="CZ88" s="215"/>
      <c r="DA88" s="215"/>
      <c r="DB88" s="215"/>
      <c r="DC88" s="215"/>
      <c r="DD88" s="215"/>
      <c r="DE88" s="215"/>
      <c r="DF88" s="215"/>
      <c r="DG88" s="215"/>
      <c r="DH88" s="215"/>
      <c r="DI88" s="215"/>
      <c r="DJ88" s="215"/>
      <c r="DK88" s="215"/>
      <c r="DL88" s="215"/>
      <c r="DM88" s="215"/>
      <c r="DN88" s="215"/>
      <c r="DO88" s="215"/>
      <c r="DP88" s="215"/>
      <c r="DQ88" s="215"/>
      <c r="DR88" s="215"/>
      <c r="DS88" s="215"/>
      <c r="DT88" s="215"/>
      <c r="DU88" s="215"/>
      <c r="DV88" s="215"/>
      <c r="DW88" s="215"/>
      <c r="DX88" s="215"/>
      <c r="DY88" s="215"/>
      <c r="DZ88" s="215"/>
      <c r="EA88" s="215"/>
      <c r="EB88" s="215"/>
      <c r="EC88" s="215"/>
      <c r="ED88" s="215"/>
      <c r="EE88" s="215"/>
      <c r="EF88" s="215"/>
      <c r="EG88" s="215"/>
      <c r="EH88" s="215"/>
      <c r="EI88" s="215"/>
      <c r="EJ88" s="215"/>
      <c r="EK88" s="215"/>
      <c r="EL88" s="215"/>
      <c r="EM88" s="215"/>
      <c r="EN88" s="215"/>
      <c r="EO88" s="215"/>
      <c r="EP88" s="215"/>
      <c r="EQ88" s="215"/>
      <c r="ER88" s="215"/>
      <c r="ES88" s="215"/>
      <c r="ET88" s="215"/>
      <c r="EU88" s="215"/>
      <c r="EV88" s="215"/>
      <c r="EW88" s="215"/>
      <c r="EX88" s="215"/>
      <c r="EY88" s="215"/>
      <c r="EZ88" s="215"/>
      <c r="FA88" s="215"/>
      <c r="FB88" s="215"/>
      <c r="FC88" s="215"/>
      <c r="FD88" s="215"/>
      <c r="FE88" s="215"/>
      <c r="FF88" s="215"/>
      <c r="FG88" s="215"/>
      <c r="FH88" s="215"/>
      <c r="FI88" s="215"/>
      <c r="FJ88" s="215"/>
      <c r="FK88" s="215"/>
      <c r="FL88" s="215"/>
      <c r="FM88" s="215"/>
      <c r="FN88" s="215"/>
      <c r="FO88" s="215"/>
      <c r="FP88" s="215"/>
      <c r="FQ88" s="215"/>
      <c r="FR88" s="215"/>
      <c r="FS88" s="215"/>
      <c r="FT88" s="215"/>
      <c r="FU88" s="215"/>
      <c r="FV88" s="215"/>
      <c r="FW88" s="215"/>
      <c r="FX88" s="215"/>
      <c r="FY88" s="215"/>
      <c r="FZ88" s="215"/>
      <c r="GA88" s="215"/>
      <c r="GB88" s="215"/>
      <c r="GC88" s="215"/>
      <c r="GD88" s="215"/>
      <c r="GE88" s="215"/>
      <c r="GF88" s="215"/>
      <c r="GG88" s="215"/>
      <c r="GH88" s="215"/>
      <c r="GI88" s="215"/>
      <c r="GJ88" s="215"/>
      <c r="GK88" s="215"/>
      <c r="GL88" s="215"/>
      <c r="GM88" s="215"/>
      <c r="GN88" s="215"/>
      <c r="GO88" s="215"/>
      <c r="GP88" s="215"/>
      <c r="GQ88" s="215"/>
      <c r="GR88" s="215"/>
      <c r="GS88" s="215"/>
      <c r="GT88" s="215"/>
      <c r="GU88" s="208"/>
      <c r="GV88" s="208"/>
      <c r="GW88" s="208"/>
      <c r="GX88" s="208"/>
      <c r="GY88" s="208"/>
      <c r="GZ88" s="208"/>
      <c r="HA88" s="208"/>
      <c r="HB88" s="208"/>
      <c r="HC88" s="208"/>
      <c r="HD88" s="208"/>
      <c r="HE88" s="208"/>
      <c r="HF88" s="208"/>
      <c r="HG88" s="208"/>
      <c r="HH88" s="208"/>
      <c r="HI88" s="208"/>
      <c r="HJ88" s="208"/>
      <c r="HK88" s="208"/>
      <c r="HL88" s="208"/>
      <c r="HM88" s="208"/>
      <c r="HN88" s="208"/>
      <c r="HO88" s="208"/>
      <c r="HP88" s="208"/>
      <c r="HQ88" s="208"/>
      <c r="HR88" s="208"/>
      <c r="HS88" s="208"/>
      <c r="HT88" s="208"/>
      <c r="HU88" s="208"/>
      <c r="HV88" s="208"/>
      <c r="HW88" s="208"/>
      <c r="HX88" s="208"/>
      <c r="HY88" s="208"/>
      <c r="HZ88" s="208"/>
      <c r="IA88" s="208"/>
      <c r="IB88" s="208"/>
      <c r="IC88" s="208"/>
      <c r="ID88" s="208"/>
      <c r="IE88" s="208"/>
      <c r="IF88" s="208"/>
      <c r="IG88" s="208"/>
      <c r="IH88" s="208"/>
      <c r="II88" s="208"/>
      <c r="IJ88" s="208"/>
      <c r="IK88" s="208"/>
      <c r="IL88" s="208"/>
      <c r="IM88" s="208"/>
      <c r="IN88" s="208"/>
      <c r="IO88" s="208"/>
      <c r="IP88" s="208"/>
    </row>
    <row r="89" spans="1:250" s="212" customFormat="1" ht="14.25" customHeight="1">
      <c r="A89" s="213"/>
      <c r="B89" s="214"/>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5"/>
      <c r="BF89" s="215"/>
      <c r="BG89" s="215"/>
      <c r="BH89" s="215"/>
      <c r="BI89" s="215"/>
      <c r="BJ89" s="215"/>
      <c r="BK89" s="215"/>
      <c r="BL89" s="215"/>
      <c r="BM89" s="215"/>
      <c r="BN89" s="215"/>
      <c r="BO89" s="215"/>
      <c r="BP89" s="215"/>
      <c r="BQ89" s="215"/>
      <c r="BR89" s="215"/>
      <c r="BS89" s="215"/>
      <c r="BT89" s="215"/>
      <c r="BU89" s="215"/>
      <c r="BV89" s="215"/>
      <c r="BW89" s="215"/>
      <c r="BX89" s="215"/>
      <c r="BY89" s="215"/>
      <c r="BZ89" s="215"/>
      <c r="CA89" s="215"/>
      <c r="CB89" s="215"/>
      <c r="CC89" s="215"/>
      <c r="CD89" s="215"/>
      <c r="CE89" s="215"/>
      <c r="CF89" s="215"/>
      <c r="CG89" s="215"/>
      <c r="CH89" s="215"/>
      <c r="CI89" s="215"/>
      <c r="CJ89" s="215"/>
      <c r="CK89" s="215"/>
      <c r="CL89" s="215"/>
      <c r="CM89" s="215"/>
      <c r="CN89" s="215"/>
      <c r="CO89" s="215"/>
      <c r="CP89" s="215"/>
      <c r="CQ89" s="215"/>
      <c r="CR89" s="215"/>
      <c r="CS89" s="215"/>
      <c r="CT89" s="215"/>
      <c r="CU89" s="215"/>
      <c r="CV89" s="215"/>
      <c r="CW89" s="215"/>
      <c r="CX89" s="215"/>
      <c r="CY89" s="215"/>
      <c r="CZ89" s="215"/>
      <c r="DA89" s="215"/>
      <c r="DB89" s="215"/>
      <c r="DC89" s="215"/>
      <c r="DD89" s="215"/>
      <c r="DE89" s="215"/>
      <c r="DF89" s="215"/>
      <c r="DG89" s="215"/>
      <c r="DH89" s="215"/>
      <c r="DI89" s="215"/>
      <c r="DJ89" s="215"/>
      <c r="DK89" s="215"/>
      <c r="DL89" s="215"/>
      <c r="DM89" s="215"/>
      <c r="DN89" s="215"/>
      <c r="DO89" s="215"/>
      <c r="DP89" s="215"/>
      <c r="DQ89" s="215"/>
      <c r="DR89" s="215"/>
      <c r="DS89" s="215"/>
      <c r="DT89" s="215"/>
      <c r="DU89" s="215"/>
      <c r="DV89" s="215"/>
      <c r="DW89" s="215"/>
      <c r="DX89" s="215"/>
      <c r="DY89" s="215"/>
      <c r="DZ89" s="215"/>
      <c r="EA89" s="215"/>
      <c r="EB89" s="215"/>
      <c r="EC89" s="215"/>
      <c r="ED89" s="215"/>
      <c r="EE89" s="215"/>
      <c r="EF89" s="215"/>
      <c r="EG89" s="215"/>
      <c r="EH89" s="215"/>
      <c r="EI89" s="215"/>
      <c r="EJ89" s="215"/>
      <c r="EK89" s="215"/>
      <c r="EL89" s="215"/>
      <c r="EM89" s="215"/>
      <c r="EN89" s="215"/>
      <c r="EO89" s="215"/>
      <c r="EP89" s="215"/>
      <c r="EQ89" s="215"/>
      <c r="ER89" s="215"/>
      <c r="ES89" s="215"/>
      <c r="ET89" s="215"/>
      <c r="EU89" s="215"/>
      <c r="EV89" s="215"/>
      <c r="EW89" s="215"/>
      <c r="EX89" s="215"/>
      <c r="EY89" s="215"/>
      <c r="EZ89" s="215"/>
      <c r="FA89" s="215"/>
      <c r="FB89" s="215"/>
      <c r="FC89" s="215"/>
      <c r="FD89" s="215"/>
      <c r="FE89" s="215"/>
      <c r="FF89" s="215"/>
      <c r="FG89" s="215"/>
      <c r="FH89" s="215"/>
      <c r="FI89" s="215"/>
      <c r="FJ89" s="215"/>
      <c r="FK89" s="215"/>
      <c r="FL89" s="215"/>
      <c r="FM89" s="215"/>
      <c r="FN89" s="215"/>
      <c r="FO89" s="215"/>
      <c r="FP89" s="215"/>
      <c r="FQ89" s="215"/>
      <c r="FR89" s="215"/>
      <c r="FS89" s="215"/>
      <c r="FT89" s="215"/>
      <c r="FU89" s="215"/>
      <c r="FV89" s="215"/>
      <c r="FW89" s="215"/>
      <c r="FX89" s="215"/>
      <c r="FY89" s="215"/>
      <c r="FZ89" s="215"/>
      <c r="GA89" s="215"/>
      <c r="GB89" s="215"/>
      <c r="GC89" s="215"/>
      <c r="GD89" s="215"/>
      <c r="GE89" s="215"/>
      <c r="GF89" s="215"/>
      <c r="GG89" s="215"/>
      <c r="GH89" s="215"/>
      <c r="GI89" s="215"/>
      <c r="GJ89" s="215"/>
      <c r="GK89" s="215"/>
      <c r="GL89" s="215"/>
      <c r="GM89" s="215"/>
      <c r="GN89" s="215"/>
      <c r="GO89" s="215"/>
      <c r="GP89" s="215"/>
      <c r="GQ89" s="215"/>
      <c r="GR89" s="215"/>
      <c r="GS89" s="215"/>
      <c r="GT89" s="215"/>
      <c r="GU89" s="208"/>
      <c r="GV89" s="208"/>
      <c r="GW89" s="208"/>
      <c r="GX89" s="208"/>
      <c r="GY89" s="208"/>
      <c r="GZ89" s="208"/>
      <c r="HA89" s="208"/>
      <c r="HB89" s="208"/>
      <c r="HC89" s="208"/>
      <c r="HD89" s="208"/>
      <c r="HE89" s="208"/>
      <c r="HF89" s="208"/>
      <c r="HG89" s="208"/>
      <c r="HH89" s="208"/>
      <c r="HI89" s="208"/>
      <c r="HJ89" s="208"/>
      <c r="HK89" s="208"/>
      <c r="HL89" s="208"/>
      <c r="HM89" s="208"/>
      <c r="HN89" s="208"/>
      <c r="HO89" s="208"/>
      <c r="HP89" s="208"/>
      <c r="HQ89" s="208"/>
      <c r="HR89" s="208"/>
      <c r="HS89" s="208"/>
      <c r="HT89" s="208"/>
      <c r="HU89" s="208"/>
      <c r="HV89" s="208"/>
      <c r="HW89" s="208"/>
      <c r="HX89" s="208"/>
      <c r="HY89" s="208"/>
      <c r="HZ89" s="208"/>
      <c r="IA89" s="208"/>
      <c r="IB89" s="208"/>
      <c r="IC89" s="208"/>
      <c r="ID89" s="208"/>
      <c r="IE89" s="208"/>
      <c r="IF89" s="208"/>
      <c r="IG89" s="208"/>
      <c r="IH89" s="208"/>
      <c r="II89" s="208"/>
      <c r="IJ89" s="208"/>
      <c r="IK89" s="208"/>
      <c r="IL89" s="208"/>
      <c r="IM89" s="208"/>
      <c r="IN89" s="208"/>
      <c r="IO89" s="208"/>
      <c r="IP89" s="208"/>
    </row>
    <row r="90" spans="1:250" s="212" customFormat="1" ht="14.25" customHeight="1">
      <c r="A90" s="213"/>
      <c r="B90" s="214"/>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c r="BI90" s="215"/>
      <c r="BJ90" s="215"/>
      <c r="BK90" s="215"/>
      <c r="BL90" s="215"/>
      <c r="BM90" s="215"/>
      <c r="BN90" s="215"/>
      <c r="BO90" s="215"/>
      <c r="BP90" s="215"/>
      <c r="BQ90" s="215"/>
      <c r="BR90" s="215"/>
      <c r="BS90" s="215"/>
      <c r="BT90" s="215"/>
      <c r="BU90" s="215"/>
      <c r="BV90" s="215"/>
      <c r="BW90" s="215"/>
      <c r="BX90" s="215"/>
      <c r="BY90" s="215"/>
      <c r="BZ90" s="215"/>
      <c r="CA90" s="215"/>
      <c r="CB90" s="215"/>
      <c r="CC90" s="215"/>
      <c r="CD90" s="215"/>
      <c r="CE90" s="215"/>
      <c r="CF90" s="215"/>
      <c r="CG90" s="215"/>
      <c r="CH90" s="215"/>
      <c r="CI90" s="215"/>
      <c r="CJ90" s="215"/>
      <c r="CK90" s="215"/>
      <c r="CL90" s="215"/>
      <c r="CM90" s="215"/>
      <c r="CN90" s="215"/>
      <c r="CO90" s="215"/>
      <c r="CP90" s="215"/>
      <c r="CQ90" s="215"/>
      <c r="CR90" s="215"/>
      <c r="CS90" s="215"/>
      <c r="CT90" s="215"/>
      <c r="CU90" s="215"/>
      <c r="CV90" s="215"/>
      <c r="CW90" s="215"/>
      <c r="CX90" s="215"/>
      <c r="CY90" s="215"/>
      <c r="CZ90" s="215"/>
      <c r="DA90" s="215"/>
      <c r="DB90" s="215"/>
      <c r="DC90" s="215"/>
      <c r="DD90" s="215"/>
      <c r="DE90" s="215"/>
      <c r="DF90" s="215"/>
      <c r="DG90" s="215"/>
      <c r="DH90" s="215"/>
      <c r="DI90" s="215"/>
      <c r="DJ90" s="215"/>
      <c r="DK90" s="215"/>
      <c r="DL90" s="215"/>
      <c r="DM90" s="215"/>
      <c r="DN90" s="215"/>
      <c r="DO90" s="215"/>
      <c r="DP90" s="215"/>
      <c r="DQ90" s="215"/>
      <c r="DR90" s="215"/>
      <c r="DS90" s="215"/>
      <c r="DT90" s="215"/>
      <c r="DU90" s="215"/>
      <c r="DV90" s="215"/>
      <c r="DW90" s="215"/>
      <c r="DX90" s="215"/>
      <c r="DY90" s="215"/>
      <c r="DZ90" s="215"/>
      <c r="EA90" s="215"/>
      <c r="EB90" s="215"/>
      <c r="EC90" s="215"/>
      <c r="ED90" s="215"/>
      <c r="EE90" s="215"/>
      <c r="EF90" s="215"/>
      <c r="EG90" s="215"/>
      <c r="EH90" s="215"/>
      <c r="EI90" s="215"/>
      <c r="EJ90" s="215"/>
      <c r="EK90" s="215"/>
      <c r="EL90" s="215"/>
      <c r="EM90" s="215"/>
      <c r="EN90" s="215"/>
      <c r="EO90" s="215"/>
      <c r="EP90" s="215"/>
      <c r="EQ90" s="215"/>
      <c r="ER90" s="215"/>
      <c r="ES90" s="215"/>
      <c r="ET90" s="215"/>
      <c r="EU90" s="215"/>
      <c r="EV90" s="215"/>
      <c r="EW90" s="215"/>
      <c r="EX90" s="215"/>
      <c r="EY90" s="215"/>
      <c r="EZ90" s="215"/>
      <c r="FA90" s="215"/>
      <c r="FB90" s="215"/>
      <c r="FC90" s="215"/>
      <c r="FD90" s="215"/>
      <c r="FE90" s="215"/>
      <c r="FF90" s="215"/>
      <c r="FG90" s="215"/>
      <c r="FH90" s="215"/>
      <c r="FI90" s="215"/>
      <c r="FJ90" s="215"/>
      <c r="FK90" s="215"/>
      <c r="FL90" s="215"/>
      <c r="FM90" s="215"/>
      <c r="FN90" s="215"/>
      <c r="FO90" s="215"/>
      <c r="FP90" s="215"/>
      <c r="FQ90" s="215"/>
      <c r="FR90" s="215"/>
      <c r="FS90" s="215"/>
      <c r="FT90" s="215"/>
      <c r="FU90" s="215"/>
      <c r="FV90" s="215"/>
      <c r="FW90" s="215"/>
      <c r="FX90" s="215"/>
      <c r="FY90" s="215"/>
      <c r="FZ90" s="215"/>
      <c r="GA90" s="215"/>
      <c r="GB90" s="215"/>
      <c r="GC90" s="215"/>
      <c r="GD90" s="215"/>
      <c r="GE90" s="215"/>
      <c r="GF90" s="215"/>
      <c r="GG90" s="215"/>
      <c r="GH90" s="215"/>
      <c r="GI90" s="215"/>
      <c r="GJ90" s="215"/>
      <c r="GK90" s="215"/>
      <c r="GL90" s="215"/>
      <c r="GM90" s="215"/>
      <c r="GN90" s="215"/>
      <c r="GO90" s="215"/>
      <c r="GP90" s="215"/>
      <c r="GQ90" s="215"/>
      <c r="GR90" s="215"/>
      <c r="GS90" s="215"/>
      <c r="GT90" s="215"/>
      <c r="GU90" s="208"/>
      <c r="GV90" s="208"/>
      <c r="GW90" s="208"/>
      <c r="GX90" s="208"/>
      <c r="GY90" s="208"/>
      <c r="GZ90" s="208"/>
      <c r="HA90" s="208"/>
      <c r="HB90" s="208"/>
      <c r="HC90" s="208"/>
      <c r="HD90" s="208"/>
      <c r="HE90" s="208"/>
      <c r="HF90" s="208"/>
      <c r="HG90" s="208"/>
      <c r="HH90" s="208"/>
      <c r="HI90" s="208"/>
      <c r="HJ90" s="208"/>
      <c r="HK90" s="208"/>
      <c r="HL90" s="208"/>
      <c r="HM90" s="208"/>
      <c r="HN90" s="208"/>
      <c r="HO90" s="208"/>
      <c r="HP90" s="208"/>
      <c r="HQ90" s="208"/>
      <c r="HR90" s="208"/>
      <c r="HS90" s="208"/>
      <c r="HT90" s="208"/>
      <c r="HU90" s="208"/>
      <c r="HV90" s="208"/>
      <c r="HW90" s="208"/>
      <c r="HX90" s="208"/>
      <c r="HY90" s="208"/>
      <c r="HZ90" s="208"/>
      <c r="IA90" s="208"/>
      <c r="IB90" s="208"/>
      <c r="IC90" s="208"/>
      <c r="ID90" s="208"/>
      <c r="IE90" s="208"/>
      <c r="IF90" s="208"/>
      <c r="IG90" s="208"/>
      <c r="IH90" s="208"/>
      <c r="II90" s="208"/>
      <c r="IJ90" s="208"/>
      <c r="IK90" s="208"/>
      <c r="IL90" s="208"/>
      <c r="IM90" s="208"/>
      <c r="IN90" s="208"/>
      <c r="IO90" s="208"/>
      <c r="IP90" s="208"/>
    </row>
    <row r="91" spans="1:250" s="212" customFormat="1" ht="14.25" customHeight="1">
      <c r="A91" s="213"/>
      <c r="B91" s="214"/>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c r="BL91" s="215"/>
      <c r="BM91" s="215"/>
      <c r="BN91" s="215"/>
      <c r="BO91" s="215"/>
      <c r="BP91" s="215"/>
      <c r="BQ91" s="215"/>
      <c r="BR91" s="215"/>
      <c r="BS91" s="215"/>
      <c r="BT91" s="215"/>
      <c r="BU91" s="215"/>
      <c r="BV91" s="215"/>
      <c r="BW91" s="215"/>
      <c r="BX91" s="215"/>
      <c r="BY91" s="215"/>
      <c r="BZ91" s="215"/>
      <c r="CA91" s="215"/>
      <c r="CB91" s="215"/>
      <c r="CC91" s="215"/>
      <c r="CD91" s="215"/>
      <c r="CE91" s="215"/>
      <c r="CF91" s="215"/>
      <c r="CG91" s="215"/>
      <c r="CH91" s="215"/>
      <c r="CI91" s="215"/>
      <c r="CJ91" s="215"/>
      <c r="CK91" s="215"/>
      <c r="CL91" s="215"/>
      <c r="CM91" s="215"/>
      <c r="CN91" s="215"/>
      <c r="CO91" s="215"/>
      <c r="CP91" s="215"/>
      <c r="CQ91" s="215"/>
      <c r="CR91" s="215"/>
      <c r="CS91" s="215"/>
      <c r="CT91" s="215"/>
      <c r="CU91" s="215"/>
      <c r="CV91" s="215"/>
      <c r="CW91" s="215"/>
      <c r="CX91" s="215"/>
      <c r="CY91" s="215"/>
      <c r="CZ91" s="215"/>
      <c r="DA91" s="215"/>
      <c r="DB91" s="215"/>
      <c r="DC91" s="215"/>
      <c r="DD91" s="215"/>
      <c r="DE91" s="215"/>
      <c r="DF91" s="215"/>
      <c r="DG91" s="215"/>
      <c r="DH91" s="215"/>
      <c r="DI91" s="215"/>
      <c r="DJ91" s="215"/>
      <c r="DK91" s="215"/>
      <c r="DL91" s="215"/>
      <c r="DM91" s="215"/>
      <c r="DN91" s="215"/>
      <c r="DO91" s="215"/>
      <c r="DP91" s="215"/>
      <c r="DQ91" s="215"/>
      <c r="DR91" s="215"/>
      <c r="DS91" s="215"/>
      <c r="DT91" s="215"/>
      <c r="DU91" s="215"/>
      <c r="DV91" s="215"/>
      <c r="DW91" s="215"/>
      <c r="DX91" s="215"/>
      <c r="DY91" s="215"/>
      <c r="DZ91" s="215"/>
      <c r="EA91" s="215"/>
      <c r="EB91" s="215"/>
      <c r="EC91" s="215"/>
      <c r="ED91" s="215"/>
      <c r="EE91" s="215"/>
      <c r="EF91" s="215"/>
      <c r="EG91" s="215"/>
      <c r="EH91" s="215"/>
      <c r="EI91" s="215"/>
      <c r="EJ91" s="215"/>
      <c r="EK91" s="215"/>
      <c r="EL91" s="215"/>
      <c r="EM91" s="215"/>
      <c r="EN91" s="215"/>
      <c r="EO91" s="215"/>
      <c r="EP91" s="215"/>
      <c r="EQ91" s="215"/>
      <c r="ER91" s="215"/>
      <c r="ES91" s="215"/>
      <c r="ET91" s="215"/>
      <c r="EU91" s="215"/>
      <c r="EV91" s="215"/>
      <c r="EW91" s="215"/>
      <c r="EX91" s="215"/>
      <c r="EY91" s="215"/>
      <c r="EZ91" s="215"/>
      <c r="FA91" s="215"/>
      <c r="FB91" s="215"/>
      <c r="FC91" s="215"/>
      <c r="FD91" s="215"/>
      <c r="FE91" s="215"/>
      <c r="FF91" s="215"/>
      <c r="FG91" s="215"/>
      <c r="FH91" s="215"/>
      <c r="FI91" s="215"/>
      <c r="FJ91" s="215"/>
      <c r="FK91" s="215"/>
      <c r="FL91" s="215"/>
      <c r="FM91" s="215"/>
      <c r="FN91" s="215"/>
      <c r="FO91" s="215"/>
      <c r="FP91" s="215"/>
      <c r="FQ91" s="215"/>
      <c r="FR91" s="215"/>
      <c r="FS91" s="215"/>
      <c r="FT91" s="215"/>
      <c r="FU91" s="215"/>
      <c r="FV91" s="215"/>
      <c r="FW91" s="215"/>
      <c r="FX91" s="215"/>
      <c r="FY91" s="215"/>
      <c r="FZ91" s="215"/>
      <c r="GA91" s="215"/>
      <c r="GB91" s="215"/>
      <c r="GC91" s="215"/>
      <c r="GD91" s="215"/>
      <c r="GE91" s="215"/>
      <c r="GF91" s="215"/>
      <c r="GG91" s="215"/>
      <c r="GH91" s="215"/>
      <c r="GI91" s="215"/>
      <c r="GJ91" s="215"/>
      <c r="GK91" s="215"/>
      <c r="GL91" s="215"/>
      <c r="GM91" s="215"/>
      <c r="GN91" s="215"/>
      <c r="GO91" s="215"/>
      <c r="GP91" s="215"/>
      <c r="GQ91" s="215"/>
      <c r="GR91" s="215"/>
      <c r="GS91" s="215"/>
      <c r="GT91" s="215"/>
      <c r="GU91" s="208"/>
      <c r="GV91" s="208"/>
      <c r="GW91" s="208"/>
      <c r="GX91" s="208"/>
      <c r="GY91" s="208"/>
      <c r="GZ91" s="208"/>
      <c r="HA91" s="208"/>
      <c r="HB91" s="208"/>
      <c r="HC91" s="208"/>
      <c r="HD91" s="208"/>
      <c r="HE91" s="208"/>
      <c r="HF91" s="208"/>
      <c r="HG91" s="208"/>
      <c r="HH91" s="208"/>
      <c r="HI91" s="208"/>
      <c r="HJ91" s="208"/>
      <c r="HK91" s="208"/>
      <c r="HL91" s="208"/>
      <c r="HM91" s="208"/>
      <c r="HN91" s="208"/>
      <c r="HO91" s="208"/>
      <c r="HP91" s="208"/>
      <c r="HQ91" s="208"/>
      <c r="HR91" s="208"/>
      <c r="HS91" s="208"/>
      <c r="HT91" s="208"/>
      <c r="HU91" s="208"/>
      <c r="HV91" s="208"/>
      <c r="HW91" s="208"/>
      <c r="HX91" s="208"/>
      <c r="HY91" s="208"/>
      <c r="HZ91" s="208"/>
      <c r="IA91" s="208"/>
      <c r="IB91" s="208"/>
      <c r="IC91" s="208"/>
      <c r="ID91" s="208"/>
      <c r="IE91" s="208"/>
      <c r="IF91" s="208"/>
      <c r="IG91" s="208"/>
      <c r="IH91" s="208"/>
      <c r="II91" s="208"/>
      <c r="IJ91" s="208"/>
      <c r="IK91" s="208"/>
      <c r="IL91" s="208"/>
      <c r="IM91" s="208"/>
      <c r="IN91" s="208"/>
      <c r="IO91" s="208"/>
      <c r="IP91" s="208"/>
    </row>
    <row r="92" spans="1:250" s="212" customFormat="1" ht="14.25" customHeight="1">
      <c r="A92" s="213"/>
      <c r="B92" s="214"/>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L92" s="215"/>
      <c r="BM92" s="215"/>
      <c r="BN92" s="215"/>
      <c r="BO92" s="215"/>
      <c r="BP92" s="215"/>
      <c r="BQ92" s="215"/>
      <c r="BR92" s="215"/>
      <c r="BS92" s="215"/>
      <c r="BT92" s="215"/>
      <c r="BU92" s="215"/>
      <c r="BV92" s="215"/>
      <c r="BW92" s="215"/>
      <c r="BX92" s="215"/>
      <c r="BY92" s="215"/>
      <c r="BZ92" s="215"/>
      <c r="CA92" s="215"/>
      <c r="CB92" s="215"/>
      <c r="CC92" s="215"/>
      <c r="CD92" s="215"/>
      <c r="CE92" s="215"/>
      <c r="CF92" s="215"/>
      <c r="CG92" s="215"/>
      <c r="CH92" s="215"/>
      <c r="CI92" s="215"/>
      <c r="CJ92" s="215"/>
      <c r="CK92" s="215"/>
      <c r="CL92" s="215"/>
      <c r="CM92" s="215"/>
      <c r="CN92" s="215"/>
      <c r="CO92" s="215"/>
      <c r="CP92" s="215"/>
      <c r="CQ92" s="215"/>
      <c r="CR92" s="215"/>
      <c r="CS92" s="215"/>
      <c r="CT92" s="215"/>
      <c r="CU92" s="215"/>
      <c r="CV92" s="215"/>
      <c r="CW92" s="215"/>
      <c r="CX92" s="215"/>
      <c r="CY92" s="215"/>
      <c r="CZ92" s="215"/>
      <c r="DA92" s="215"/>
      <c r="DB92" s="215"/>
      <c r="DC92" s="215"/>
      <c r="DD92" s="215"/>
      <c r="DE92" s="215"/>
      <c r="DF92" s="215"/>
      <c r="DG92" s="215"/>
      <c r="DH92" s="215"/>
      <c r="DI92" s="215"/>
      <c r="DJ92" s="215"/>
      <c r="DK92" s="215"/>
      <c r="DL92" s="215"/>
      <c r="DM92" s="215"/>
      <c r="DN92" s="215"/>
      <c r="DO92" s="215"/>
      <c r="DP92" s="215"/>
      <c r="DQ92" s="215"/>
      <c r="DR92" s="215"/>
      <c r="DS92" s="215"/>
      <c r="DT92" s="215"/>
      <c r="DU92" s="215"/>
      <c r="DV92" s="215"/>
      <c r="DW92" s="215"/>
      <c r="DX92" s="215"/>
      <c r="DY92" s="215"/>
      <c r="DZ92" s="215"/>
      <c r="EA92" s="215"/>
      <c r="EB92" s="215"/>
      <c r="EC92" s="215"/>
      <c r="ED92" s="215"/>
      <c r="EE92" s="215"/>
      <c r="EF92" s="215"/>
      <c r="EG92" s="215"/>
      <c r="EH92" s="215"/>
      <c r="EI92" s="215"/>
      <c r="EJ92" s="215"/>
      <c r="EK92" s="215"/>
      <c r="EL92" s="215"/>
      <c r="EM92" s="215"/>
      <c r="EN92" s="215"/>
      <c r="EO92" s="215"/>
      <c r="EP92" s="215"/>
      <c r="EQ92" s="215"/>
      <c r="ER92" s="215"/>
      <c r="ES92" s="215"/>
      <c r="ET92" s="215"/>
      <c r="EU92" s="215"/>
      <c r="EV92" s="215"/>
      <c r="EW92" s="215"/>
      <c r="EX92" s="215"/>
      <c r="EY92" s="215"/>
      <c r="EZ92" s="215"/>
      <c r="FA92" s="215"/>
      <c r="FB92" s="215"/>
      <c r="FC92" s="215"/>
      <c r="FD92" s="215"/>
      <c r="FE92" s="215"/>
      <c r="FF92" s="215"/>
      <c r="FG92" s="215"/>
      <c r="FH92" s="215"/>
      <c r="FI92" s="215"/>
      <c r="FJ92" s="215"/>
      <c r="FK92" s="215"/>
      <c r="FL92" s="215"/>
      <c r="FM92" s="215"/>
      <c r="FN92" s="215"/>
      <c r="FO92" s="215"/>
      <c r="FP92" s="215"/>
      <c r="FQ92" s="215"/>
      <c r="FR92" s="215"/>
      <c r="FS92" s="215"/>
      <c r="FT92" s="215"/>
      <c r="FU92" s="215"/>
      <c r="FV92" s="215"/>
      <c r="FW92" s="215"/>
      <c r="FX92" s="215"/>
      <c r="FY92" s="215"/>
      <c r="FZ92" s="215"/>
      <c r="GA92" s="215"/>
      <c r="GB92" s="215"/>
      <c r="GC92" s="215"/>
      <c r="GD92" s="215"/>
      <c r="GE92" s="215"/>
      <c r="GF92" s="215"/>
      <c r="GG92" s="215"/>
      <c r="GH92" s="215"/>
      <c r="GI92" s="215"/>
      <c r="GJ92" s="215"/>
      <c r="GK92" s="215"/>
      <c r="GL92" s="215"/>
      <c r="GM92" s="215"/>
      <c r="GN92" s="215"/>
      <c r="GO92" s="215"/>
      <c r="GP92" s="215"/>
      <c r="GQ92" s="215"/>
      <c r="GR92" s="215"/>
      <c r="GS92" s="215"/>
      <c r="GT92" s="215"/>
      <c r="GU92" s="208"/>
      <c r="GV92" s="208"/>
      <c r="GW92" s="208"/>
      <c r="GX92" s="208"/>
      <c r="GY92" s="208"/>
      <c r="GZ92" s="208"/>
      <c r="HA92" s="208"/>
      <c r="HB92" s="208"/>
      <c r="HC92" s="208"/>
      <c r="HD92" s="208"/>
      <c r="HE92" s="208"/>
      <c r="HF92" s="208"/>
      <c r="HG92" s="208"/>
      <c r="HH92" s="208"/>
      <c r="HI92" s="208"/>
      <c r="HJ92" s="208"/>
      <c r="HK92" s="208"/>
      <c r="HL92" s="208"/>
      <c r="HM92" s="208"/>
      <c r="HN92" s="208"/>
      <c r="HO92" s="208"/>
      <c r="HP92" s="208"/>
      <c r="HQ92" s="208"/>
      <c r="HR92" s="208"/>
      <c r="HS92" s="208"/>
      <c r="HT92" s="208"/>
      <c r="HU92" s="208"/>
      <c r="HV92" s="208"/>
      <c r="HW92" s="208"/>
      <c r="HX92" s="208"/>
      <c r="HY92" s="208"/>
      <c r="HZ92" s="208"/>
      <c r="IA92" s="208"/>
      <c r="IB92" s="208"/>
      <c r="IC92" s="208"/>
      <c r="ID92" s="208"/>
      <c r="IE92" s="208"/>
      <c r="IF92" s="208"/>
      <c r="IG92" s="208"/>
      <c r="IH92" s="208"/>
      <c r="II92" s="208"/>
      <c r="IJ92" s="208"/>
      <c r="IK92" s="208"/>
      <c r="IL92" s="208"/>
      <c r="IM92" s="208"/>
      <c r="IN92" s="208"/>
      <c r="IO92" s="208"/>
      <c r="IP92" s="208"/>
    </row>
    <row r="93" spans="1:250" s="212" customFormat="1" ht="14.25" customHeight="1">
      <c r="A93" s="213"/>
      <c r="B93" s="214"/>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c r="BL93" s="215"/>
      <c r="BM93" s="215"/>
      <c r="BN93" s="215"/>
      <c r="BO93" s="215"/>
      <c r="BP93" s="215"/>
      <c r="BQ93" s="215"/>
      <c r="BR93" s="215"/>
      <c r="BS93" s="215"/>
      <c r="BT93" s="215"/>
      <c r="BU93" s="215"/>
      <c r="BV93" s="215"/>
      <c r="BW93" s="215"/>
      <c r="BX93" s="215"/>
      <c r="BY93" s="215"/>
      <c r="BZ93" s="215"/>
      <c r="CA93" s="215"/>
      <c r="CB93" s="215"/>
      <c r="CC93" s="215"/>
      <c r="CD93" s="215"/>
      <c r="CE93" s="215"/>
      <c r="CF93" s="215"/>
      <c r="CG93" s="215"/>
      <c r="CH93" s="215"/>
      <c r="CI93" s="215"/>
      <c r="CJ93" s="215"/>
      <c r="CK93" s="215"/>
      <c r="CL93" s="215"/>
      <c r="CM93" s="215"/>
      <c r="CN93" s="215"/>
      <c r="CO93" s="215"/>
      <c r="CP93" s="215"/>
      <c r="CQ93" s="215"/>
      <c r="CR93" s="215"/>
      <c r="CS93" s="215"/>
      <c r="CT93" s="215"/>
      <c r="CU93" s="215"/>
      <c r="CV93" s="215"/>
      <c r="CW93" s="215"/>
      <c r="CX93" s="215"/>
      <c r="CY93" s="215"/>
      <c r="CZ93" s="215"/>
      <c r="DA93" s="215"/>
      <c r="DB93" s="215"/>
      <c r="DC93" s="215"/>
      <c r="DD93" s="215"/>
      <c r="DE93" s="215"/>
      <c r="DF93" s="215"/>
      <c r="DG93" s="215"/>
      <c r="DH93" s="215"/>
      <c r="DI93" s="215"/>
      <c r="DJ93" s="215"/>
      <c r="DK93" s="215"/>
      <c r="DL93" s="215"/>
      <c r="DM93" s="215"/>
      <c r="DN93" s="215"/>
      <c r="DO93" s="215"/>
      <c r="DP93" s="215"/>
      <c r="DQ93" s="215"/>
      <c r="DR93" s="215"/>
      <c r="DS93" s="215"/>
      <c r="DT93" s="215"/>
      <c r="DU93" s="215"/>
      <c r="DV93" s="215"/>
      <c r="DW93" s="215"/>
      <c r="DX93" s="215"/>
      <c r="DY93" s="215"/>
      <c r="DZ93" s="215"/>
      <c r="EA93" s="215"/>
      <c r="EB93" s="215"/>
      <c r="EC93" s="215"/>
      <c r="ED93" s="215"/>
      <c r="EE93" s="215"/>
      <c r="EF93" s="215"/>
      <c r="EG93" s="215"/>
      <c r="EH93" s="215"/>
      <c r="EI93" s="215"/>
      <c r="EJ93" s="215"/>
      <c r="EK93" s="215"/>
      <c r="EL93" s="215"/>
      <c r="EM93" s="215"/>
      <c r="EN93" s="215"/>
      <c r="EO93" s="215"/>
      <c r="EP93" s="215"/>
      <c r="EQ93" s="215"/>
      <c r="ER93" s="215"/>
      <c r="ES93" s="215"/>
      <c r="ET93" s="215"/>
      <c r="EU93" s="215"/>
      <c r="EV93" s="215"/>
      <c r="EW93" s="215"/>
      <c r="EX93" s="215"/>
      <c r="EY93" s="215"/>
      <c r="EZ93" s="215"/>
      <c r="FA93" s="215"/>
      <c r="FB93" s="215"/>
      <c r="FC93" s="215"/>
      <c r="FD93" s="215"/>
      <c r="FE93" s="215"/>
      <c r="FF93" s="215"/>
      <c r="FG93" s="215"/>
      <c r="FH93" s="215"/>
      <c r="FI93" s="215"/>
      <c r="FJ93" s="215"/>
      <c r="FK93" s="215"/>
      <c r="FL93" s="215"/>
      <c r="FM93" s="215"/>
      <c r="FN93" s="215"/>
      <c r="FO93" s="215"/>
      <c r="FP93" s="215"/>
      <c r="FQ93" s="215"/>
      <c r="FR93" s="215"/>
      <c r="FS93" s="215"/>
      <c r="FT93" s="215"/>
      <c r="FU93" s="215"/>
      <c r="FV93" s="215"/>
      <c r="FW93" s="215"/>
      <c r="FX93" s="215"/>
      <c r="FY93" s="215"/>
      <c r="FZ93" s="215"/>
      <c r="GA93" s="215"/>
      <c r="GB93" s="215"/>
      <c r="GC93" s="215"/>
      <c r="GD93" s="215"/>
      <c r="GE93" s="215"/>
      <c r="GF93" s="215"/>
      <c r="GG93" s="215"/>
      <c r="GH93" s="215"/>
      <c r="GI93" s="215"/>
      <c r="GJ93" s="215"/>
      <c r="GK93" s="215"/>
      <c r="GL93" s="215"/>
      <c r="GM93" s="215"/>
      <c r="GN93" s="215"/>
      <c r="GO93" s="215"/>
      <c r="GP93" s="215"/>
      <c r="GQ93" s="215"/>
      <c r="GR93" s="215"/>
      <c r="GS93" s="215"/>
      <c r="GT93" s="215"/>
      <c r="GU93" s="208"/>
      <c r="GV93" s="208"/>
      <c r="GW93" s="208"/>
      <c r="GX93" s="208"/>
      <c r="GY93" s="208"/>
      <c r="GZ93" s="208"/>
      <c r="HA93" s="208"/>
      <c r="HB93" s="208"/>
      <c r="HC93" s="208"/>
      <c r="HD93" s="208"/>
      <c r="HE93" s="208"/>
      <c r="HF93" s="208"/>
      <c r="HG93" s="208"/>
      <c r="HH93" s="208"/>
      <c r="HI93" s="208"/>
      <c r="HJ93" s="208"/>
      <c r="HK93" s="208"/>
      <c r="HL93" s="208"/>
      <c r="HM93" s="208"/>
      <c r="HN93" s="208"/>
      <c r="HO93" s="208"/>
      <c r="HP93" s="208"/>
      <c r="HQ93" s="208"/>
      <c r="HR93" s="208"/>
      <c r="HS93" s="208"/>
      <c r="HT93" s="208"/>
      <c r="HU93" s="208"/>
      <c r="HV93" s="208"/>
      <c r="HW93" s="208"/>
      <c r="HX93" s="208"/>
      <c r="HY93" s="208"/>
      <c r="HZ93" s="208"/>
      <c r="IA93" s="208"/>
      <c r="IB93" s="208"/>
      <c r="IC93" s="208"/>
      <c r="ID93" s="208"/>
      <c r="IE93" s="208"/>
      <c r="IF93" s="208"/>
      <c r="IG93" s="208"/>
      <c r="IH93" s="208"/>
      <c r="II93" s="208"/>
      <c r="IJ93" s="208"/>
      <c r="IK93" s="208"/>
      <c r="IL93" s="208"/>
      <c r="IM93" s="208"/>
      <c r="IN93" s="208"/>
      <c r="IO93" s="208"/>
      <c r="IP93" s="208"/>
    </row>
    <row r="94" spans="1:250" s="212" customFormat="1" ht="14.25" customHeight="1">
      <c r="A94" s="213"/>
      <c r="B94" s="214"/>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15"/>
      <c r="BP94" s="215"/>
      <c r="BQ94" s="215"/>
      <c r="BR94" s="215"/>
      <c r="BS94" s="215"/>
      <c r="BT94" s="215"/>
      <c r="BU94" s="215"/>
      <c r="BV94" s="215"/>
      <c r="BW94" s="215"/>
      <c r="BX94" s="215"/>
      <c r="BY94" s="215"/>
      <c r="BZ94" s="215"/>
      <c r="CA94" s="215"/>
      <c r="CB94" s="215"/>
      <c r="CC94" s="215"/>
      <c r="CD94" s="215"/>
      <c r="CE94" s="215"/>
      <c r="CF94" s="215"/>
      <c r="CG94" s="215"/>
      <c r="CH94" s="215"/>
      <c r="CI94" s="215"/>
      <c r="CJ94" s="215"/>
      <c r="CK94" s="215"/>
      <c r="CL94" s="215"/>
      <c r="CM94" s="215"/>
      <c r="CN94" s="215"/>
      <c r="CO94" s="215"/>
      <c r="CP94" s="215"/>
      <c r="CQ94" s="215"/>
      <c r="CR94" s="215"/>
      <c r="CS94" s="215"/>
      <c r="CT94" s="215"/>
      <c r="CU94" s="215"/>
      <c r="CV94" s="215"/>
      <c r="CW94" s="215"/>
      <c r="CX94" s="215"/>
      <c r="CY94" s="215"/>
      <c r="CZ94" s="215"/>
      <c r="DA94" s="215"/>
      <c r="DB94" s="215"/>
      <c r="DC94" s="215"/>
      <c r="DD94" s="215"/>
      <c r="DE94" s="215"/>
      <c r="DF94" s="215"/>
      <c r="DG94" s="215"/>
      <c r="DH94" s="215"/>
      <c r="DI94" s="215"/>
      <c r="DJ94" s="215"/>
      <c r="DK94" s="215"/>
      <c r="DL94" s="215"/>
      <c r="DM94" s="215"/>
      <c r="DN94" s="215"/>
      <c r="DO94" s="215"/>
      <c r="DP94" s="215"/>
      <c r="DQ94" s="215"/>
      <c r="DR94" s="215"/>
      <c r="DS94" s="215"/>
      <c r="DT94" s="215"/>
      <c r="DU94" s="215"/>
      <c r="DV94" s="215"/>
      <c r="DW94" s="215"/>
      <c r="DX94" s="215"/>
      <c r="DY94" s="215"/>
      <c r="DZ94" s="215"/>
      <c r="EA94" s="215"/>
      <c r="EB94" s="215"/>
      <c r="EC94" s="215"/>
      <c r="ED94" s="215"/>
      <c r="EE94" s="215"/>
      <c r="EF94" s="215"/>
      <c r="EG94" s="215"/>
      <c r="EH94" s="215"/>
      <c r="EI94" s="215"/>
      <c r="EJ94" s="215"/>
      <c r="EK94" s="215"/>
      <c r="EL94" s="215"/>
      <c r="EM94" s="215"/>
      <c r="EN94" s="215"/>
      <c r="EO94" s="215"/>
      <c r="EP94" s="215"/>
      <c r="EQ94" s="215"/>
      <c r="ER94" s="215"/>
      <c r="ES94" s="215"/>
      <c r="ET94" s="215"/>
      <c r="EU94" s="215"/>
      <c r="EV94" s="215"/>
      <c r="EW94" s="215"/>
      <c r="EX94" s="215"/>
      <c r="EY94" s="215"/>
      <c r="EZ94" s="215"/>
      <c r="FA94" s="215"/>
      <c r="FB94" s="215"/>
      <c r="FC94" s="215"/>
      <c r="FD94" s="215"/>
      <c r="FE94" s="215"/>
      <c r="FF94" s="215"/>
      <c r="FG94" s="215"/>
      <c r="FH94" s="215"/>
      <c r="FI94" s="215"/>
      <c r="FJ94" s="215"/>
      <c r="FK94" s="215"/>
      <c r="FL94" s="215"/>
      <c r="FM94" s="215"/>
      <c r="FN94" s="215"/>
      <c r="FO94" s="215"/>
      <c r="FP94" s="215"/>
      <c r="FQ94" s="215"/>
      <c r="FR94" s="215"/>
      <c r="FS94" s="215"/>
      <c r="FT94" s="215"/>
      <c r="FU94" s="215"/>
      <c r="FV94" s="215"/>
      <c r="FW94" s="215"/>
      <c r="FX94" s="215"/>
      <c r="FY94" s="215"/>
      <c r="FZ94" s="215"/>
      <c r="GA94" s="215"/>
      <c r="GB94" s="215"/>
      <c r="GC94" s="215"/>
      <c r="GD94" s="215"/>
      <c r="GE94" s="215"/>
      <c r="GF94" s="215"/>
      <c r="GG94" s="215"/>
      <c r="GH94" s="215"/>
      <c r="GI94" s="215"/>
      <c r="GJ94" s="215"/>
      <c r="GK94" s="215"/>
      <c r="GL94" s="215"/>
      <c r="GM94" s="215"/>
      <c r="GN94" s="215"/>
      <c r="GO94" s="215"/>
      <c r="GP94" s="215"/>
      <c r="GQ94" s="215"/>
      <c r="GR94" s="215"/>
      <c r="GS94" s="215"/>
      <c r="GT94" s="215"/>
      <c r="GU94" s="208"/>
      <c r="GV94" s="208"/>
      <c r="GW94" s="208"/>
      <c r="GX94" s="208"/>
      <c r="GY94" s="208"/>
      <c r="GZ94" s="208"/>
      <c r="HA94" s="208"/>
      <c r="HB94" s="208"/>
      <c r="HC94" s="208"/>
      <c r="HD94" s="208"/>
      <c r="HE94" s="208"/>
      <c r="HF94" s="208"/>
      <c r="HG94" s="208"/>
      <c r="HH94" s="208"/>
      <c r="HI94" s="208"/>
      <c r="HJ94" s="208"/>
      <c r="HK94" s="208"/>
      <c r="HL94" s="208"/>
      <c r="HM94" s="208"/>
      <c r="HN94" s="208"/>
      <c r="HO94" s="208"/>
      <c r="HP94" s="208"/>
      <c r="HQ94" s="208"/>
      <c r="HR94" s="208"/>
      <c r="HS94" s="208"/>
      <c r="HT94" s="208"/>
      <c r="HU94" s="208"/>
      <c r="HV94" s="208"/>
      <c r="HW94" s="208"/>
      <c r="HX94" s="208"/>
      <c r="HY94" s="208"/>
      <c r="HZ94" s="208"/>
      <c r="IA94" s="208"/>
      <c r="IB94" s="208"/>
      <c r="IC94" s="208"/>
      <c r="ID94" s="208"/>
      <c r="IE94" s="208"/>
      <c r="IF94" s="208"/>
      <c r="IG94" s="208"/>
      <c r="IH94" s="208"/>
      <c r="II94" s="208"/>
      <c r="IJ94" s="208"/>
      <c r="IK94" s="208"/>
      <c r="IL94" s="208"/>
      <c r="IM94" s="208"/>
      <c r="IN94" s="208"/>
      <c r="IO94" s="208"/>
      <c r="IP94" s="208"/>
    </row>
    <row r="95" spans="1:250" s="212" customFormat="1" ht="14.25" customHeight="1">
      <c r="A95" s="213"/>
      <c r="B95" s="214"/>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c r="BL95" s="215"/>
      <c r="BM95" s="215"/>
      <c r="BN95" s="215"/>
      <c r="BO95" s="215"/>
      <c r="BP95" s="215"/>
      <c r="BQ95" s="215"/>
      <c r="BR95" s="215"/>
      <c r="BS95" s="215"/>
      <c r="BT95" s="215"/>
      <c r="BU95" s="215"/>
      <c r="BV95" s="215"/>
      <c r="BW95" s="215"/>
      <c r="BX95" s="215"/>
      <c r="BY95" s="215"/>
      <c r="BZ95" s="215"/>
      <c r="CA95" s="215"/>
      <c r="CB95" s="215"/>
      <c r="CC95" s="215"/>
      <c r="CD95" s="215"/>
      <c r="CE95" s="215"/>
      <c r="CF95" s="215"/>
      <c r="CG95" s="215"/>
      <c r="CH95" s="215"/>
      <c r="CI95" s="215"/>
      <c r="CJ95" s="215"/>
      <c r="CK95" s="215"/>
      <c r="CL95" s="215"/>
      <c r="CM95" s="215"/>
      <c r="CN95" s="215"/>
      <c r="CO95" s="215"/>
      <c r="CP95" s="215"/>
      <c r="CQ95" s="215"/>
      <c r="CR95" s="215"/>
      <c r="CS95" s="215"/>
      <c r="CT95" s="215"/>
      <c r="CU95" s="215"/>
      <c r="CV95" s="215"/>
      <c r="CW95" s="215"/>
      <c r="CX95" s="215"/>
      <c r="CY95" s="215"/>
      <c r="CZ95" s="215"/>
      <c r="DA95" s="215"/>
      <c r="DB95" s="215"/>
      <c r="DC95" s="215"/>
      <c r="DD95" s="215"/>
      <c r="DE95" s="215"/>
      <c r="DF95" s="215"/>
      <c r="DG95" s="215"/>
      <c r="DH95" s="215"/>
      <c r="DI95" s="215"/>
      <c r="DJ95" s="215"/>
      <c r="DK95" s="215"/>
      <c r="DL95" s="215"/>
      <c r="DM95" s="215"/>
      <c r="DN95" s="215"/>
      <c r="DO95" s="215"/>
      <c r="DP95" s="215"/>
      <c r="DQ95" s="215"/>
      <c r="DR95" s="215"/>
      <c r="DS95" s="215"/>
      <c r="DT95" s="215"/>
      <c r="DU95" s="215"/>
      <c r="DV95" s="215"/>
      <c r="DW95" s="215"/>
      <c r="DX95" s="215"/>
      <c r="DY95" s="215"/>
      <c r="DZ95" s="215"/>
      <c r="EA95" s="215"/>
      <c r="EB95" s="215"/>
      <c r="EC95" s="215"/>
      <c r="ED95" s="215"/>
      <c r="EE95" s="215"/>
      <c r="EF95" s="215"/>
      <c r="EG95" s="215"/>
      <c r="EH95" s="215"/>
      <c r="EI95" s="215"/>
      <c r="EJ95" s="215"/>
      <c r="EK95" s="215"/>
      <c r="EL95" s="215"/>
      <c r="EM95" s="215"/>
      <c r="EN95" s="215"/>
      <c r="EO95" s="215"/>
      <c r="EP95" s="215"/>
      <c r="EQ95" s="215"/>
      <c r="ER95" s="215"/>
      <c r="ES95" s="215"/>
      <c r="ET95" s="215"/>
      <c r="EU95" s="215"/>
      <c r="EV95" s="215"/>
      <c r="EW95" s="215"/>
      <c r="EX95" s="215"/>
      <c r="EY95" s="215"/>
      <c r="EZ95" s="215"/>
      <c r="FA95" s="215"/>
      <c r="FB95" s="215"/>
      <c r="FC95" s="215"/>
      <c r="FD95" s="215"/>
      <c r="FE95" s="215"/>
      <c r="FF95" s="215"/>
      <c r="FG95" s="215"/>
      <c r="FH95" s="215"/>
      <c r="FI95" s="215"/>
      <c r="FJ95" s="215"/>
      <c r="FK95" s="215"/>
      <c r="FL95" s="215"/>
      <c r="FM95" s="215"/>
      <c r="FN95" s="215"/>
      <c r="FO95" s="215"/>
      <c r="FP95" s="215"/>
      <c r="FQ95" s="215"/>
      <c r="FR95" s="215"/>
      <c r="FS95" s="215"/>
      <c r="FT95" s="215"/>
      <c r="FU95" s="215"/>
      <c r="FV95" s="215"/>
      <c r="FW95" s="215"/>
      <c r="FX95" s="215"/>
      <c r="FY95" s="215"/>
      <c r="FZ95" s="215"/>
      <c r="GA95" s="215"/>
      <c r="GB95" s="215"/>
      <c r="GC95" s="215"/>
      <c r="GD95" s="215"/>
      <c r="GE95" s="215"/>
      <c r="GF95" s="215"/>
      <c r="GG95" s="215"/>
      <c r="GH95" s="215"/>
      <c r="GI95" s="215"/>
      <c r="GJ95" s="215"/>
      <c r="GK95" s="215"/>
      <c r="GL95" s="215"/>
      <c r="GM95" s="215"/>
      <c r="GN95" s="215"/>
      <c r="GO95" s="215"/>
      <c r="GP95" s="215"/>
      <c r="GQ95" s="215"/>
      <c r="GR95" s="215"/>
      <c r="GS95" s="215"/>
      <c r="GT95" s="215"/>
      <c r="GU95" s="208"/>
      <c r="GV95" s="208"/>
      <c r="GW95" s="208"/>
      <c r="GX95" s="208"/>
      <c r="GY95" s="208"/>
      <c r="GZ95" s="208"/>
      <c r="HA95" s="208"/>
      <c r="HB95" s="208"/>
      <c r="HC95" s="208"/>
      <c r="HD95" s="208"/>
      <c r="HE95" s="208"/>
      <c r="HF95" s="208"/>
      <c r="HG95" s="208"/>
      <c r="HH95" s="208"/>
      <c r="HI95" s="208"/>
      <c r="HJ95" s="208"/>
      <c r="HK95" s="208"/>
      <c r="HL95" s="208"/>
      <c r="HM95" s="208"/>
      <c r="HN95" s="208"/>
      <c r="HO95" s="208"/>
      <c r="HP95" s="208"/>
      <c r="HQ95" s="208"/>
      <c r="HR95" s="208"/>
      <c r="HS95" s="208"/>
      <c r="HT95" s="208"/>
      <c r="HU95" s="208"/>
      <c r="HV95" s="208"/>
      <c r="HW95" s="208"/>
      <c r="HX95" s="208"/>
      <c r="HY95" s="208"/>
      <c r="HZ95" s="208"/>
      <c r="IA95" s="208"/>
      <c r="IB95" s="208"/>
      <c r="IC95" s="208"/>
      <c r="ID95" s="208"/>
      <c r="IE95" s="208"/>
      <c r="IF95" s="208"/>
      <c r="IG95" s="208"/>
      <c r="IH95" s="208"/>
      <c r="II95" s="208"/>
      <c r="IJ95" s="208"/>
      <c r="IK95" s="208"/>
      <c r="IL95" s="208"/>
      <c r="IM95" s="208"/>
      <c r="IN95" s="208"/>
      <c r="IO95" s="208"/>
      <c r="IP95" s="208"/>
    </row>
    <row r="96" spans="1:250" s="212" customFormat="1" ht="14.25" customHeight="1">
      <c r="A96" s="213"/>
      <c r="B96" s="214"/>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c r="BN96" s="215"/>
      <c r="BO96" s="215"/>
      <c r="BP96" s="215"/>
      <c r="BQ96" s="215"/>
      <c r="BR96" s="215"/>
      <c r="BS96" s="215"/>
      <c r="BT96" s="215"/>
      <c r="BU96" s="215"/>
      <c r="BV96" s="215"/>
      <c r="BW96" s="215"/>
      <c r="BX96" s="215"/>
      <c r="BY96" s="215"/>
      <c r="BZ96" s="215"/>
      <c r="CA96" s="215"/>
      <c r="CB96" s="215"/>
      <c r="CC96" s="215"/>
      <c r="CD96" s="215"/>
      <c r="CE96" s="215"/>
      <c r="CF96" s="215"/>
      <c r="CG96" s="215"/>
      <c r="CH96" s="215"/>
      <c r="CI96" s="215"/>
      <c r="CJ96" s="215"/>
      <c r="CK96" s="215"/>
      <c r="CL96" s="215"/>
      <c r="CM96" s="215"/>
      <c r="CN96" s="215"/>
      <c r="CO96" s="215"/>
      <c r="CP96" s="215"/>
      <c r="CQ96" s="215"/>
      <c r="CR96" s="215"/>
      <c r="CS96" s="215"/>
      <c r="CT96" s="215"/>
      <c r="CU96" s="215"/>
      <c r="CV96" s="215"/>
      <c r="CW96" s="215"/>
      <c r="CX96" s="215"/>
      <c r="CY96" s="215"/>
      <c r="CZ96" s="215"/>
      <c r="DA96" s="215"/>
      <c r="DB96" s="215"/>
      <c r="DC96" s="215"/>
      <c r="DD96" s="215"/>
      <c r="DE96" s="215"/>
      <c r="DF96" s="215"/>
      <c r="DG96" s="215"/>
      <c r="DH96" s="215"/>
      <c r="DI96" s="215"/>
      <c r="DJ96" s="215"/>
      <c r="DK96" s="215"/>
      <c r="DL96" s="215"/>
      <c r="DM96" s="215"/>
      <c r="DN96" s="215"/>
      <c r="DO96" s="215"/>
      <c r="DP96" s="215"/>
      <c r="DQ96" s="215"/>
      <c r="DR96" s="215"/>
      <c r="DS96" s="215"/>
      <c r="DT96" s="215"/>
      <c r="DU96" s="215"/>
      <c r="DV96" s="215"/>
      <c r="DW96" s="215"/>
      <c r="DX96" s="215"/>
      <c r="DY96" s="215"/>
      <c r="DZ96" s="215"/>
      <c r="EA96" s="215"/>
      <c r="EB96" s="215"/>
      <c r="EC96" s="215"/>
      <c r="ED96" s="215"/>
      <c r="EE96" s="215"/>
      <c r="EF96" s="215"/>
      <c r="EG96" s="215"/>
      <c r="EH96" s="215"/>
      <c r="EI96" s="215"/>
      <c r="EJ96" s="215"/>
      <c r="EK96" s="215"/>
      <c r="EL96" s="215"/>
      <c r="EM96" s="215"/>
      <c r="EN96" s="215"/>
      <c r="EO96" s="215"/>
      <c r="EP96" s="215"/>
      <c r="EQ96" s="215"/>
      <c r="ER96" s="215"/>
      <c r="ES96" s="215"/>
      <c r="ET96" s="215"/>
      <c r="EU96" s="215"/>
      <c r="EV96" s="215"/>
      <c r="EW96" s="215"/>
      <c r="EX96" s="215"/>
      <c r="EY96" s="215"/>
      <c r="EZ96" s="215"/>
      <c r="FA96" s="215"/>
      <c r="FB96" s="215"/>
      <c r="FC96" s="215"/>
      <c r="FD96" s="215"/>
      <c r="FE96" s="215"/>
      <c r="FF96" s="215"/>
      <c r="FG96" s="215"/>
      <c r="FH96" s="215"/>
      <c r="FI96" s="215"/>
      <c r="FJ96" s="215"/>
      <c r="FK96" s="215"/>
      <c r="FL96" s="215"/>
      <c r="FM96" s="215"/>
      <c r="FN96" s="215"/>
      <c r="FO96" s="215"/>
      <c r="FP96" s="215"/>
      <c r="FQ96" s="215"/>
      <c r="FR96" s="215"/>
      <c r="FS96" s="215"/>
      <c r="FT96" s="215"/>
      <c r="FU96" s="215"/>
      <c r="FV96" s="215"/>
      <c r="FW96" s="215"/>
      <c r="FX96" s="215"/>
      <c r="FY96" s="215"/>
      <c r="FZ96" s="215"/>
      <c r="GA96" s="215"/>
      <c r="GB96" s="215"/>
      <c r="GC96" s="215"/>
      <c r="GD96" s="215"/>
      <c r="GE96" s="215"/>
      <c r="GF96" s="215"/>
      <c r="GG96" s="215"/>
      <c r="GH96" s="215"/>
      <c r="GI96" s="215"/>
      <c r="GJ96" s="215"/>
      <c r="GK96" s="215"/>
      <c r="GL96" s="215"/>
      <c r="GM96" s="215"/>
      <c r="GN96" s="215"/>
      <c r="GO96" s="215"/>
      <c r="GP96" s="215"/>
      <c r="GQ96" s="215"/>
      <c r="GR96" s="215"/>
      <c r="GS96" s="215"/>
      <c r="GT96" s="215"/>
      <c r="GU96" s="208"/>
      <c r="GV96" s="208"/>
      <c r="GW96" s="208"/>
      <c r="GX96" s="208"/>
      <c r="GY96" s="208"/>
      <c r="GZ96" s="208"/>
      <c r="HA96" s="208"/>
      <c r="HB96" s="208"/>
      <c r="HC96" s="208"/>
      <c r="HD96" s="208"/>
      <c r="HE96" s="208"/>
      <c r="HF96" s="208"/>
      <c r="HG96" s="208"/>
      <c r="HH96" s="208"/>
      <c r="HI96" s="208"/>
      <c r="HJ96" s="208"/>
      <c r="HK96" s="208"/>
      <c r="HL96" s="208"/>
      <c r="HM96" s="208"/>
      <c r="HN96" s="208"/>
      <c r="HO96" s="208"/>
      <c r="HP96" s="208"/>
      <c r="HQ96" s="208"/>
      <c r="HR96" s="208"/>
      <c r="HS96" s="208"/>
      <c r="HT96" s="208"/>
      <c r="HU96" s="208"/>
      <c r="HV96" s="208"/>
      <c r="HW96" s="208"/>
      <c r="HX96" s="208"/>
      <c r="HY96" s="208"/>
      <c r="HZ96" s="208"/>
      <c r="IA96" s="208"/>
      <c r="IB96" s="208"/>
      <c r="IC96" s="208"/>
      <c r="ID96" s="208"/>
      <c r="IE96" s="208"/>
      <c r="IF96" s="208"/>
      <c r="IG96" s="208"/>
      <c r="IH96" s="208"/>
      <c r="II96" s="208"/>
      <c r="IJ96" s="208"/>
      <c r="IK96" s="208"/>
      <c r="IL96" s="208"/>
      <c r="IM96" s="208"/>
      <c r="IN96" s="208"/>
      <c r="IO96" s="208"/>
      <c r="IP96" s="208"/>
    </row>
    <row r="97" spans="1:250" s="212" customFormat="1" ht="14.25" customHeight="1">
      <c r="A97" s="213"/>
      <c r="B97" s="214"/>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5"/>
      <c r="BU97" s="215"/>
      <c r="BV97" s="215"/>
      <c r="BW97" s="215"/>
      <c r="BX97" s="215"/>
      <c r="BY97" s="215"/>
      <c r="BZ97" s="215"/>
      <c r="CA97" s="215"/>
      <c r="CB97" s="215"/>
      <c r="CC97" s="215"/>
      <c r="CD97" s="215"/>
      <c r="CE97" s="215"/>
      <c r="CF97" s="215"/>
      <c r="CG97" s="215"/>
      <c r="CH97" s="215"/>
      <c r="CI97" s="215"/>
      <c r="CJ97" s="215"/>
      <c r="CK97" s="215"/>
      <c r="CL97" s="215"/>
      <c r="CM97" s="215"/>
      <c r="CN97" s="215"/>
      <c r="CO97" s="215"/>
      <c r="CP97" s="215"/>
      <c r="CQ97" s="215"/>
      <c r="CR97" s="215"/>
      <c r="CS97" s="215"/>
      <c r="CT97" s="215"/>
      <c r="CU97" s="215"/>
      <c r="CV97" s="215"/>
      <c r="CW97" s="215"/>
      <c r="CX97" s="215"/>
      <c r="CY97" s="215"/>
      <c r="CZ97" s="215"/>
      <c r="DA97" s="215"/>
      <c r="DB97" s="215"/>
      <c r="DC97" s="215"/>
      <c r="DD97" s="215"/>
      <c r="DE97" s="215"/>
      <c r="DF97" s="215"/>
      <c r="DG97" s="215"/>
      <c r="DH97" s="215"/>
      <c r="DI97" s="215"/>
      <c r="DJ97" s="215"/>
      <c r="DK97" s="215"/>
      <c r="DL97" s="215"/>
      <c r="DM97" s="215"/>
      <c r="DN97" s="215"/>
      <c r="DO97" s="215"/>
      <c r="DP97" s="215"/>
      <c r="DQ97" s="215"/>
      <c r="DR97" s="215"/>
      <c r="DS97" s="215"/>
      <c r="DT97" s="215"/>
      <c r="DU97" s="215"/>
      <c r="DV97" s="215"/>
      <c r="DW97" s="215"/>
      <c r="DX97" s="215"/>
      <c r="DY97" s="215"/>
      <c r="DZ97" s="215"/>
      <c r="EA97" s="215"/>
      <c r="EB97" s="215"/>
      <c r="EC97" s="215"/>
      <c r="ED97" s="215"/>
      <c r="EE97" s="215"/>
      <c r="EF97" s="215"/>
      <c r="EG97" s="215"/>
      <c r="EH97" s="215"/>
      <c r="EI97" s="215"/>
      <c r="EJ97" s="215"/>
      <c r="EK97" s="215"/>
      <c r="EL97" s="215"/>
      <c r="EM97" s="215"/>
      <c r="EN97" s="215"/>
      <c r="EO97" s="215"/>
      <c r="EP97" s="215"/>
      <c r="EQ97" s="215"/>
      <c r="ER97" s="215"/>
      <c r="ES97" s="215"/>
      <c r="ET97" s="215"/>
      <c r="EU97" s="215"/>
      <c r="EV97" s="215"/>
      <c r="EW97" s="215"/>
      <c r="EX97" s="215"/>
      <c r="EY97" s="215"/>
      <c r="EZ97" s="215"/>
      <c r="FA97" s="215"/>
      <c r="FB97" s="215"/>
      <c r="FC97" s="215"/>
      <c r="FD97" s="215"/>
      <c r="FE97" s="215"/>
      <c r="FF97" s="215"/>
      <c r="FG97" s="215"/>
      <c r="FH97" s="215"/>
      <c r="FI97" s="215"/>
      <c r="FJ97" s="215"/>
      <c r="FK97" s="215"/>
      <c r="FL97" s="215"/>
      <c r="FM97" s="215"/>
      <c r="FN97" s="215"/>
      <c r="FO97" s="215"/>
      <c r="FP97" s="215"/>
      <c r="FQ97" s="215"/>
      <c r="FR97" s="215"/>
      <c r="FS97" s="215"/>
      <c r="FT97" s="215"/>
      <c r="FU97" s="215"/>
      <c r="FV97" s="215"/>
      <c r="FW97" s="215"/>
      <c r="FX97" s="215"/>
      <c r="FY97" s="215"/>
      <c r="FZ97" s="215"/>
      <c r="GA97" s="215"/>
      <c r="GB97" s="215"/>
      <c r="GC97" s="215"/>
      <c r="GD97" s="215"/>
      <c r="GE97" s="215"/>
      <c r="GF97" s="215"/>
      <c r="GG97" s="215"/>
      <c r="GH97" s="215"/>
      <c r="GI97" s="215"/>
      <c r="GJ97" s="215"/>
      <c r="GK97" s="215"/>
      <c r="GL97" s="215"/>
      <c r="GM97" s="215"/>
      <c r="GN97" s="215"/>
      <c r="GO97" s="215"/>
      <c r="GP97" s="215"/>
      <c r="GQ97" s="215"/>
      <c r="GR97" s="215"/>
      <c r="GS97" s="215"/>
      <c r="GT97" s="215"/>
      <c r="GU97" s="208"/>
      <c r="GV97" s="208"/>
      <c r="GW97" s="208"/>
      <c r="GX97" s="208"/>
      <c r="GY97" s="208"/>
      <c r="GZ97" s="208"/>
      <c r="HA97" s="208"/>
      <c r="HB97" s="208"/>
      <c r="HC97" s="208"/>
      <c r="HD97" s="208"/>
      <c r="HE97" s="208"/>
      <c r="HF97" s="208"/>
      <c r="HG97" s="208"/>
      <c r="HH97" s="208"/>
      <c r="HI97" s="208"/>
      <c r="HJ97" s="208"/>
      <c r="HK97" s="208"/>
      <c r="HL97" s="208"/>
      <c r="HM97" s="208"/>
      <c r="HN97" s="208"/>
      <c r="HO97" s="208"/>
      <c r="HP97" s="208"/>
      <c r="HQ97" s="208"/>
      <c r="HR97" s="208"/>
      <c r="HS97" s="208"/>
      <c r="HT97" s="208"/>
      <c r="HU97" s="208"/>
      <c r="HV97" s="208"/>
      <c r="HW97" s="208"/>
      <c r="HX97" s="208"/>
      <c r="HY97" s="208"/>
      <c r="HZ97" s="208"/>
      <c r="IA97" s="208"/>
      <c r="IB97" s="208"/>
      <c r="IC97" s="208"/>
      <c r="ID97" s="208"/>
      <c r="IE97" s="208"/>
      <c r="IF97" s="208"/>
      <c r="IG97" s="208"/>
      <c r="IH97" s="208"/>
      <c r="II97" s="208"/>
      <c r="IJ97" s="208"/>
      <c r="IK97" s="208"/>
      <c r="IL97" s="208"/>
      <c r="IM97" s="208"/>
      <c r="IN97" s="208"/>
      <c r="IO97" s="208"/>
      <c r="IP97" s="208"/>
    </row>
    <row r="98" spans="1:250" s="212" customFormat="1" ht="14.25" customHeight="1">
      <c r="A98" s="213"/>
      <c r="B98" s="214"/>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5"/>
      <c r="BA98" s="215"/>
      <c r="BB98" s="215"/>
      <c r="BC98" s="215"/>
      <c r="BD98" s="215"/>
      <c r="BE98" s="215"/>
      <c r="BF98" s="215"/>
      <c r="BG98" s="215"/>
      <c r="BH98" s="215"/>
      <c r="BI98" s="215"/>
      <c r="BJ98" s="215"/>
      <c r="BK98" s="215"/>
      <c r="BL98" s="215"/>
      <c r="BM98" s="215"/>
      <c r="BN98" s="215"/>
      <c r="BO98" s="215"/>
      <c r="BP98" s="215"/>
      <c r="BQ98" s="215"/>
      <c r="BR98" s="215"/>
      <c r="BS98" s="215"/>
      <c r="BT98" s="215"/>
      <c r="BU98" s="215"/>
      <c r="BV98" s="215"/>
      <c r="BW98" s="215"/>
      <c r="BX98" s="215"/>
      <c r="BY98" s="215"/>
      <c r="BZ98" s="215"/>
      <c r="CA98" s="215"/>
      <c r="CB98" s="215"/>
      <c r="CC98" s="215"/>
      <c r="CD98" s="215"/>
      <c r="CE98" s="215"/>
      <c r="CF98" s="215"/>
      <c r="CG98" s="215"/>
      <c r="CH98" s="215"/>
      <c r="CI98" s="215"/>
      <c r="CJ98" s="215"/>
      <c r="CK98" s="215"/>
      <c r="CL98" s="215"/>
      <c r="CM98" s="215"/>
      <c r="CN98" s="215"/>
      <c r="CO98" s="215"/>
      <c r="CP98" s="215"/>
      <c r="CQ98" s="215"/>
      <c r="CR98" s="215"/>
      <c r="CS98" s="215"/>
      <c r="CT98" s="215"/>
      <c r="CU98" s="215"/>
      <c r="CV98" s="215"/>
      <c r="CW98" s="215"/>
      <c r="CX98" s="215"/>
      <c r="CY98" s="215"/>
      <c r="CZ98" s="215"/>
      <c r="DA98" s="215"/>
      <c r="DB98" s="215"/>
      <c r="DC98" s="215"/>
      <c r="DD98" s="215"/>
      <c r="DE98" s="215"/>
      <c r="DF98" s="215"/>
      <c r="DG98" s="215"/>
      <c r="DH98" s="215"/>
      <c r="DI98" s="215"/>
      <c r="DJ98" s="215"/>
      <c r="DK98" s="215"/>
      <c r="DL98" s="215"/>
      <c r="DM98" s="215"/>
      <c r="DN98" s="215"/>
      <c r="DO98" s="215"/>
      <c r="DP98" s="215"/>
      <c r="DQ98" s="215"/>
      <c r="DR98" s="215"/>
      <c r="DS98" s="215"/>
      <c r="DT98" s="215"/>
      <c r="DU98" s="215"/>
      <c r="DV98" s="215"/>
      <c r="DW98" s="215"/>
      <c r="DX98" s="215"/>
      <c r="DY98" s="215"/>
      <c r="DZ98" s="215"/>
      <c r="EA98" s="215"/>
      <c r="EB98" s="215"/>
      <c r="EC98" s="215"/>
      <c r="ED98" s="215"/>
      <c r="EE98" s="215"/>
      <c r="EF98" s="215"/>
      <c r="EG98" s="215"/>
      <c r="EH98" s="215"/>
      <c r="EI98" s="215"/>
      <c r="EJ98" s="215"/>
      <c r="EK98" s="215"/>
      <c r="EL98" s="215"/>
      <c r="EM98" s="215"/>
      <c r="EN98" s="215"/>
      <c r="EO98" s="215"/>
      <c r="EP98" s="215"/>
      <c r="EQ98" s="215"/>
      <c r="ER98" s="215"/>
      <c r="ES98" s="215"/>
      <c r="ET98" s="215"/>
      <c r="EU98" s="215"/>
      <c r="EV98" s="215"/>
      <c r="EW98" s="215"/>
      <c r="EX98" s="215"/>
      <c r="EY98" s="215"/>
      <c r="EZ98" s="215"/>
      <c r="FA98" s="215"/>
      <c r="FB98" s="215"/>
      <c r="FC98" s="215"/>
      <c r="FD98" s="215"/>
      <c r="FE98" s="215"/>
      <c r="FF98" s="215"/>
      <c r="FG98" s="215"/>
      <c r="FH98" s="215"/>
      <c r="FI98" s="215"/>
      <c r="FJ98" s="215"/>
      <c r="FK98" s="215"/>
      <c r="FL98" s="215"/>
      <c r="FM98" s="215"/>
      <c r="FN98" s="215"/>
      <c r="FO98" s="215"/>
      <c r="FP98" s="215"/>
      <c r="FQ98" s="215"/>
      <c r="FR98" s="215"/>
      <c r="FS98" s="215"/>
      <c r="FT98" s="215"/>
      <c r="FU98" s="215"/>
      <c r="FV98" s="215"/>
      <c r="FW98" s="215"/>
      <c r="FX98" s="215"/>
      <c r="FY98" s="215"/>
      <c r="FZ98" s="215"/>
      <c r="GA98" s="215"/>
      <c r="GB98" s="215"/>
      <c r="GC98" s="215"/>
      <c r="GD98" s="215"/>
      <c r="GE98" s="215"/>
      <c r="GF98" s="215"/>
      <c r="GG98" s="215"/>
      <c r="GH98" s="215"/>
      <c r="GI98" s="215"/>
      <c r="GJ98" s="215"/>
      <c r="GK98" s="215"/>
      <c r="GL98" s="215"/>
      <c r="GM98" s="215"/>
      <c r="GN98" s="215"/>
      <c r="GO98" s="215"/>
      <c r="GP98" s="215"/>
      <c r="GQ98" s="215"/>
      <c r="GR98" s="215"/>
      <c r="GS98" s="215"/>
      <c r="GT98" s="215"/>
      <c r="GU98" s="208"/>
      <c r="GV98" s="208"/>
      <c r="GW98" s="208"/>
      <c r="GX98" s="208"/>
      <c r="GY98" s="208"/>
      <c r="GZ98" s="208"/>
      <c r="HA98" s="208"/>
      <c r="HB98" s="208"/>
      <c r="HC98" s="208"/>
      <c r="HD98" s="208"/>
      <c r="HE98" s="208"/>
      <c r="HF98" s="208"/>
      <c r="HG98" s="208"/>
      <c r="HH98" s="208"/>
      <c r="HI98" s="208"/>
      <c r="HJ98" s="208"/>
      <c r="HK98" s="208"/>
      <c r="HL98" s="208"/>
      <c r="HM98" s="208"/>
      <c r="HN98" s="208"/>
      <c r="HO98" s="208"/>
      <c r="HP98" s="208"/>
      <c r="HQ98" s="208"/>
      <c r="HR98" s="208"/>
      <c r="HS98" s="208"/>
      <c r="HT98" s="208"/>
      <c r="HU98" s="208"/>
      <c r="HV98" s="208"/>
      <c r="HW98" s="208"/>
      <c r="HX98" s="208"/>
      <c r="HY98" s="208"/>
      <c r="HZ98" s="208"/>
      <c r="IA98" s="208"/>
      <c r="IB98" s="208"/>
      <c r="IC98" s="208"/>
      <c r="ID98" s="208"/>
      <c r="IE98" s="208"/>
      <c r="IF98" s="208"/>
      <c r="IG98" s="208"/>
      <c r="IH98" s="208"/>
      <c r="II98" s="208"/>
      <c r="IJ98" s="208"/>
      <c r="IK98" s="208"/>
      <c r="IL98" s="208"/>
      <c r="IM98" s="208"/>
      <c r="IN98" s="208"/>
      <c r="IO98" s="208"/>
      <c r="IP98" s="208"/>
    </row>
    <row r="99" spans="1:250" s="212" customFormat="1" ht="14.25" customHeight="1">
      <c r="A99" s="213"/>
      <c r="B99" s="214"/>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5"/>
      <c r="BU99" s="215"/>
      <c r="BV99" s="215"/>
      <c r="BW99" s="215"/>
      <c r="BX99" s="215"/>
      <c r="BY99" s="215"/>
      <c r="BZ99" s="215"/>
      <c r="CA99" s="215"/>
      <c r="CB99" s="215"/>
      <c r="CC99" s="215"/>
      <c r="CD99" s="215"/>
      <c r="CE99" s="215"/>
      <c r="CF99" s="215"/>
      <c r="CG99" s="215"/>
      <c r="CH99" s="215"/>
      <c r="CI99" s="215"/>
      <c r="CJ99" s="215"/>
      <c r="CK99" s="215"/>
      <c r="CL99" s="215"/>
      <c r="CM99" s="215"/>
      <c r="CN99" s="215"/>
      <c r="CO99" s="215"/>
      <c r="CP99" s="215"/>
      <c r="CQ99" s="215"/>
      <c r="CR99" s="215"/>
      <c r="CS99" s="215"/>
      <c r="CT99" s="215"/>
      <c r="CU99" s="215"/>
      <c r="CV99" s="215"/>
      <c r="CW99" s="215"/>
      <c r="CX99" s="215"/>
      <c r="CY99" s="215"/>
      <c r="CZ99" s="215"/>
      <c r="DA99" s="215"/>
      <c r="DB99" s="215"/>
      <c r="DC99" s="215"/>
      <c r="DD99" s="215"/>
      <c r="DE99" s="215"/>
      <c r="DF99" s="215"/>
      <c r="DG99" s="215"/>
      <c r="DH99" s="215"/>
      <c r="DI99" s="215"/>
      <c r="DJ99" s="215"/>
      <c r="DK99" s="215"/>
      <c r="DL99" s="215"/>
      <c r="DM99" s="215"/>
      <c r="DN99" s="215"/>
      <c r="DO99" s="215"/>
      <c r="DP99" s="215"/>
      <c r="DQ99" s="215"/>
      <c r="DR99" s="215"/>
      <c r="DS99" s="215"/>
      <c r="DT99" s="215"/>
      <c r="DU99" s="215"/>
      <c r="DV99" s="215"/>
      <c r="DW99" s="215"/>
      <c r="DX99" s="215"/>
      <c r="DY99" s="215"/>
      <c r="DZ99" s="215"/>
      <c r="EA99" s="215"/>
      <c r="EB99" s="215"/>
      <c r="EC99" s="215"/>
      <c r="ED99" s="215"/>
      <c r="EE99" s="215"/>
      <c r="EF99" s="215"/>
      <c r="EG99" s="215"/>
      <c r="EH99" s="215"/>
      <c r="EI99" s="215"/>
      <c r="EJ99" s="215"/>
      <c r="EK99" s="215"/>
      <c r="EL99" s="215"/>
      <c r="EM99" s="215"/>
      <c r="EN99" s="215"/>
      <c r="EO99" s="215"/>
      <c r="EP99" s="215"/>
      <c r="EQ99" s="215"/>
      <c r="ER99" s="215"/>
      <c r="ES99" s="215"/>
      <c r="ET99" s="215"/>
      <c r="EU99" s="215"/>
      <c r="EV99" s="215"/>
      <c r="EW99" s="215"/>
      <c r="EX99" s="215"/>
      <c r="EY99" s="215"/>
      <c r="EZ99" s="215"/>
      <c r="FA99" s="215"/>
      <c r="FB99" s="215"/>
      <c r="FC99" s="215"/>
      <c r="FD99" s="215"/>
      <c r="FE99" s="215"/>
      <c r="FF99" s="215"/>
      <c r="FG99" s="215"/>
      <c r="FH99" s="215"/>
      <c r="FI99" s="215"/>
      <c r="FJ99" s="215"/>
      <c r="FK99" s="215"/>
      <c r="FL99" s="215"/>
      <c r="FM99" s="215"/>
      <c r="FN99" s="215"/>
      <c r="FO99" s="215"/>
      <c r="FP99" s="215"/>
      <c r="FQ99" s="215"/>
      <c r="FR99" s="215"/>
      <c r="FS99" s="215"/>
      <c r="FT99" s="215"/>
      <c r="FU99" s="215"/>
      <c r="FV99" s="215"/>
      <c r="FW99" s="215"/>
      <c r="FX99" s="215"/>
      <c r="FY99" s="215"/>
      <c r="FZ99" s="215"/>
      <c r="GA99" s="215"/>
      <c r="GB99" s="215"/>
      <c r="GC99" s="215"/>
      <c r="GD99" s="215"/>
      <c r="GE99" s="215"/>
      <c r="GF99" s="215"/>
      <c r="GG99" s="215"/>
      <c r="GH99" s="215"/>
      <c r="GI99" s="215"/>
      <c r="GJ99" s="215"/>
      <c r="GK99" s="215"/>
      <c r="GL99" s="215"/>
      <c r="GM99" s="215"/>
      <c r="GN99" s="215"/>
      <c r="GO99" s="215"/>
      <c r="GP99" s="215"/>
      <c r="GQ99" s="215"/>
      <c r="GR99" s="215"/>
      <c r="GS99" s="215"/>
      <c r="GT99" s="215"/>
      <c r="GU99" s="208"/>
      <c r="GV99" s="208"/>
      <c r="GW99" s="208"/>
      <c r="GX99" s="208"/>
      <c r="GY99" s="208"/>
      <c r="GZ99" s="208"/>
      <c r="HA99" s="208"/>
      <c r="HB99" s="208"/>
      <c r="HC99" s="208"/>
      <c r="HD99" s="208"/>
      <c r="HE99" s="208"/>
      <c r="HF99" s="208"/>
      <c r="HG99" s="208"/>
      <c r="HH99" s="208"/>
      <c r="HI99" s="208"/>
      <c r="HJ99" s="208"/>
      <c r="HK99" s="208"/>
      <c r="HL99" s="208"/>
      <c r="HM99" s="208"/>
      <c r="HN99" s="208"/>
      <c r="HO99" s="208"/>
      <c r="HP99" s="208"/>
      <c r="HQ99" s="208"/>
      <c r="HR99" s="208"/>
      <c r="HS99" s="208"/>
      <c r="HT99" s="208"/>
      <c r="HU99" s="208"/>
      <c r="HV99" s="208"/>
      <c r="HW99" s="208"/>
      <c r="HX99" s="208"/>
      <c r="HY99" s="208"/>
      <c r="HZ99" s="208"/>
      <c r="IA99" s="208"/>
      <c r="IB99" s="208"/>
      <c r="IC99" s="208"/>
      <c r="ID99" s="208"/>
      <c r="IE99" s="208"/>
      <c r="IF99" s="208"/>
      <c r="IG99" s="208"/>
      <c r="IH99" s="208"/>
      <c r="II99" s="208"/>
      <c r="IJ99" s="208"/>
      <c r="IK99" s="208"/>
      <c r="IL99" s="208"/>
      <c r="IM99" s="208"/>
      <c r="IN99" s="208"/>
      <c r="IO99" s="208"/>
      <c r="IP99" s="208"/>
    </row>
    <row r="100" spans="1:250" s="212" customFormat="1" ht="14.25" customHeight="1">
      <c r="A100" s="213"/>
      <c r="B100" s="214"/>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5"/>
      <c r="BA100" s="215"/>
      <c r="BB100" s="215"/>
      <c r="BC100" s="215"/>
      <c r="BD100" s="215"/>
      <c r="BE100" s="215"/>
      <c r="BF100" s="215"/>
      <c r="BG100" s="215"/>
      <c r="BH100" s="215"/>
      <c r="BI100" s="215"/>
      <c r="BJ100" s="215"/>
      <c r="BK100" s="215"/>
      <c r="BL100" s="215"/>
      <c r="BM100" s="215"/>
      <c r="BN100" s="215"/>
      <c r="BO100" s="215"/>
      <c r="BP100" s="215"/>
      <c r="BQ100" s="215"/>
      <c r="BR100" s="215"/>
      <c r="BS100" s="215"/>
      <c r="BT100" s="215"/>
      <c r="BU100" s="215"/>
      <c r="BV100" s="215"/>
      <c r="BW100" s="215"/>
      <c r="BX100" s="215"/>
      <c r="BY100" s="215"/>
      <c r="BZ100" s="215"/>
      <c r="CA100" s="215"/>
      <c r="CB100" s="215"/>
      <c r="CC100" s="215"/>
      <c r="CD100" s="215"/>
      <c r="CE100" s="215"/>
      <c r="CF100" s="215"/>
      <c r="CG100" s="215"/>
      <c r="CH100" s="215"/>
      <c r="CI100" s="215"/>
      <c r="CJ100" s="215"/>
      <c r="CK100" s="215"/>
      <c r="CL100" s="215"/>
      <c r="CM100" s="215"/>
      <c r="CN100" s="215"/>
      <c r="CO100" s="215"/>
      <c r="CP100" s="215"/>
      <c r="CQ100" s="215"/>
      <c r="CR100" s="215"/>
      <c r="CS100" s="215"/>
      <c r="CT100" s="215"/>
      <c r="CU100" s="215"/>
      <c r="CV100" s="215"/>
      <c r="CW100" s="215"/>
      <c r="CX100" s="215"/>
      <c r="CY100" s="215"/>
      <c r="CZ100" s="215"/>
      <c r="DA100" s="215"/>
      <c r="DB100" s="215"/>
      <c r="DC100" s="215"/>
      <c r="DD100" s="215"/>
      <c r="DE100" s="215"/>
      <c r="DF100" s="215"/>
      <c r="DG100" s="215"/>
      <c r="DH100" s="215"/>
      <c r="DI100" s="215"/>
      <c r="DJ100" s="215"/>
      <c r="DK100" s="215"/>
      <c r="DL100" s="215"/>
      <c r="DM100" s="215"/>
      <c r="DN100" s="215"/>
      <c r="DO100" s="215"/>
      <c r="DP100" s="215"/>
      <c r="DQ100" s="215"/>
      <c r="DR100" s="215"/>
      <c r="DS100" s="215"/>
      <c r="DT100" s="215"/>
      <c r="DU100" s="215"/>
      <c r="DV100" s="215"/>
      <c r="DW100" s="215"/>
      <c r="DX100" s="215"/>
      <c r="DY100" s="215"/>
      <c r="DZ100" s="215"/>
      <c r="EA100" s="215"/>
      <c r="EB100" s="215"/>
      <c r="EC100" s="215"/>
      <c r="ED100" s="215"/>
      <c r="EE100" s="215"/>
      <c r="EF100" s="215"/>
      <c r="EG100" s="215"/>
      <c r="EH100" s="215"/>
      <c r="EI100" s="215"/>
      <c r="EJ100" s="215"/>
      <c r="EK100" s="215"/>
      <c r="EL100" s="215"/>
      <c r="EM100" s="215"/>
      <c r="EN100" s="215"/>
      <c r="EO100" s="215"/>
      <c r="EP100" s="215"/>
      <c r="EQ100" s="215"/>
      <c r="ER100" s="215"/>
      <c r="ES100" s="215"/>
      <c r="ET100" s="215"/>
      <c r="EU100" s="215"/>
      <c r="EV100" s="215"/>
      <c r="EW100" s="215"/>
      <c r="EX100" s="215"/>
      <c r="EY100" s="215"/>
      <c r="EZ100" s="215"/>
      <c r="FA100" s="215"/>
      <c r="FB100" s="215"/>
      <c r="FC100" s="215"/>
      <c r="FD100" s="215"/>
      <c r="FE100" s="215"/>
      <c r="FF100" s="215"/>
      <c r="FG100" s="215"/>
      <c r="FH100" s="215"/>
      <c r="FI100" s="215"/>
      <c r="FJ100" s="215"/>
      <c r="FK100" s="215"/>
      <c r="FL100" s="215"/>
      <c r="FM100" s="215"/>
      <c r="FN100" s="215"/>
      <c r="FO100" s="215"/>
      <c r="FP100" s="215"/>
      <c r="FQ100" s="215"/>
      <c r="FR100" s="215"/>
      <c r="FS100" s="215"/>
      <c r="FT100" s="215"/>
      <c r="FU100" s="215"/>
      <c r="FV100" s="215"/>
      <c r="FW100" s="215"/>
      <c r="FX100" s="215"/>
      <c r="FY100" s="215"/>
      <c r="FZ100" s="215"/>
      <c r="GA100" s="215"/>
      <c r="GB100" s="215"/>
      <c r="GC100" s="215"/>
      <c r="GD100" s="215"/>
      <c r="GE100" s="215"/>
      <c r="GF100" s="215"/>
      <c r="GG100" s="215"/>
      <c r="GH100" s="215"/>
      <c r="GI100" s="215"/>
      <c r="GJ100" s="215"/>
      <c r="GK100" s="215"/>
      <c r="GL100" s="215"/>
      <c r="GM100" s="215"/>
      <c r="GN100" s="215"/>
      <c r="GO100" s="215"/>
      <c r="GP100" s="215"/>
      <c r="GQ100" s="215"/>
      <c r="GR100" s="215"/>
      <c r="GS100" s="215"/>
      <c r="GT100" s="215"/>
      <c r="GU100" s="208"/>
      <c r="GV100" s="208"/>
      <c r="GW100" s="208"/>
      <c r="GX100" s="208"/>
      <c r="GY100" s="208"/>
      <c r="GZ100" s="208"/>
      <c r="HA100" s="208"/>
      <c r="HB100" s="208"/>
      <c r="HC100" s="208"/>
      <c r="HD100" s="208"/>
      <c r="HE100" s="208"/>
      <c r="HF100" s="208"/>
      <c r="HG100" s="208"/>
      <c r="HH100" s="208"/>
      <c r="HI100" s="208"/>
      <c r="HJ100" s="208"/>
      <c r="HK100" s="208"/>
      <c r="HL100" s="208"/>
      <c r="HM100" s="208"/>
      <c r="HN100" s="208"/>
      <c r="HO100" s="208"/>
      <c r="HP100" s="208"/>
      <c r="HQ100" s="208"/>
      <c r="HR100" s="208"/>
      <c r="HS100" s="208"/>
      <c r="HT100" s="208"/>
      <c r="HU100" s="208"/>
      <c r="HV100" s="208"/>
      <c r="HW100" s="208"/>
      <c r="HX100" s="208"/>
      <c r="HY100" s="208"/>
      <c r="HZ100" s="208"/>
      <c r="IA100" s="208"/>
      <c r="IB100" s="208"/>
      <c r="IC100" s="208"/>
      <c r="ID100" s="208"/>
      <c r="IE100" s="208"/>
      <c r="IF100" s="208"/>
      <c r="IG100" s="208"/>
      <c r="IH100" s="208"/>
      <c r="II100" s="208"/>
      <c r="IJ100" s="208"/>
      <c r="IK100" s="208"/>
      <c r="IL100" s="208"/>
      <c r="IM100" s="208"/>
      <c r="IN100" s="208"/>
      <c r="IO100" s="208"/>
      <c r="IP100" s="208"/>
    </row>
    <row r="101" spans="1:250" s="212" customFormat="1" ht="14.25" customHeight="1">
      <c r="A101" s="213"/>
      <c r="B101" s="214"/>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c r="BN101" s="215"/>
      <c r="BO101" s="215"/>
      <c r="BP101" s="215"/>
      <c r="BQ101" s="215"/>
      <c r="BR101" s="215"/>
      <c r="BS101" s="215"/>
      <c r="BT101" s="215"/>
      <c r="BU101" s="215"/>
      <c r="BV101" s="215"/>
      <c r="BW101" s="215"/>
      <c r="BX101" s="215"/>
      <c r="BY101" s="215"/>
      <c r="BZ101" s="215"/>
      <c r="CA101" s="215"/>
      <c r="CB101" s="215"/>
      <c r="CC101" s="215"/>
      <c r="CD101" s="215"/>
      <c r="CE101" s="215"/>
      <c r="CF101" s="215"/>
      <c r="CG101" s="215"/>
      <c r="CH101" s="215"/>
      <c r="CI101" s="215"/>
      <c r="CJ101" s="215"/>
      <c r="CK101" s="215"/>
      <c r="CL101" s="215"/>
      <c r="CM101" s="215"/>
      <c r="CN101" s="215"/>
      <c r="CO101" s="215"/>
      <c r="CP101" s="215"/>
      <c r="CQ101" s="215"/>
      <c r="CR101" s="215"/>
      <c r="CS101" s="215"/>
      <c r="CT101" s="215"/>
      <c r="CU101" s="215"/>
      <c r="CV101" s="215"/>
      <c r="CW101" s="215"/>
      <c r="CX101" s="215"/>
      <c r="CY101" s="215"/>
      <c r="CZ101" s="215"/>
      <c r="DA101" s="215"/>
      <c r="DB101" s="215"/>
      <c r="DC101" s="215"/>
      <c r="DD101" s="215"/>
      <c r="DE101" s="215"/>
      <c r="DF101" s="215"/>
      <c r="DG101" s="215"/>
      <c r="DH101" s="215"/>
      <c r="DI101" s="215"/>
      <c r="DJ101" s="215"/>
      <c r="DK101" s="215"/>
      <c r="DL101" s="215"/>
      <c r="DM101" s="215"/>
      <c r="DN101" s="215"/>
      <c r="DO101" s="215"/>
      <c r="DP101" s="215"/>
      <c r="DQ101" s="215"/>
      <c r="DR101" s="215"/>
      <c r="DS101" s="215"/>
      <c r="DT101" s="215"/>
      <c r="DU101" s="215"/>
      <c r="DV101" s="215"/>
      <c r="DW101" s="215"/>
      <c r="DX101" s="215"/>
      <c r="DY101" s="215"/>
      <c r="DZ101" s="215"/>
      <c r="EA101" s="215"/>
      <c r="EB101" s="215"/>
      <c r="EC101" s="215"/>
      <c r="ED101" s="215"/>
      <c r="EE101" s="215"/>
      <c r="EF101" s="215"/>
      <c r="EG101" s="215"/>
      <c r="EH101" s="215"/>
      <c r="EI101" s="215"/>
      <c r="EJ101" s="215"/>
      <c r="EK101" s="215"/>
      <c r="EL101" s="215"/>
      <c r="EM101" s="215"/>
      <c r="EN101" s="215"/>
      <c r="EO101" s="215"/>
      <c r="EP101" s="215"/>
      <c r="EQ101" s="215"/>
      <c r="ER101" s="215"/>
      <c r="ES101" s="215"/>
      <c r="ET101" s="215"/>
      <c r="EU101" s="215"/>
      <c r="EV101" s="215"/>
      <c r="EW101" s="215"/>
      <c r="EX101" s="215"/>
      <c r="EY101" s="215"/>
      <c r="EZ101" s="215"/>
      <c r="FA101" s="215"/>
      <c r="FB101" s="215"/>
      <c r="FC101" s="215"/>
      <c r="FD101" s="215"/>
      <c r="FE101" s="215"/>
      <c r="FF101" s="215"/>
      <c r="FG101" s="215"/>
      <c r="FH101" s="215"/>
      <c r="FI101" s="215"/>
      <c r="FJ101" s="215"/>
      <c r="FK101" s="215"/>
      <c r="FL101" s="215"/>
      <c r="FM101" s="215"/>
      <c r="FN101" s="215"/>
      <c r="FO101" s="215"/>
      <c r="FP101" s="215"/>
      <c r="FQ101" s="215"/>
      <c r="FR101" s="215"/>
      <c r="FS101" s="215"/>
      <c r="FT101" s="215"/>
      <c r="FU101" s="215"/>
      <c r="FV101" s="215"/>
      <c r="FW101" s="215"/>
      <c r="FX101" s="215"/>
      <c r="FY101" s="215"/>
      <c r="FZ101" s="215"/>
      <c r="GA101" s="215"/>
      <c r="GB101" s="215"/>
      <c r="GC101" s="215"/>
      <c r="GD101" s="215"/>
      <c r="GE101" s="215"/>
      <c r="GF101" s="215"/>
      <c r="GG101" s="215"/>
      <c r="GH101" s="215"/>
      <c r="GI101" s="215"/>
      <c r="GJ101" s="215"/>
      <c r="GK101" s="215"/>
      <c r="GL101" s="215"/>
      <c r="GM101" s="215"/>
      <c r="GN101" s="215"/>
      <c r="GO101" s="215"/>
      <c r="GP101" s="215"/>
      <c r="GQ101" s="215"/>
      <c r="GR101" s="215"/>
      <c r="GS101" s="215"/>
      <c r="GT101" s="215"/>
      <c r="GU101" s="208"/>
      <c r="GV101" s="208"/>
      <c r="GW101" s="208"/>
      <c r="GX101" s="208"/>
      <c r="GY101" s="208"/>
      <c r="GZ101" s="208"/>
      <c r="HA101" s="208"/>
      <c r="HB101" s="208"/>
      <c r="HC101" s="208"/>
      <c r="HD101" s="208"/>
      <c r="HE101" s="208"/>
      <c r="HF101" s="208"/>
      <c r="HG101" s="208"/>
      <c r="HH101" s="208"/>
      <c r="HI101" s="208"/>
      <c r="HJ101" s="208"/>
      <c r="HK101" s="208"/>
      <c r="HL101" s="208"/>
      <c r="HM101" s="208"/>
      <c r="HN101" s="208"/>
      <c r="HO101" s="208"/>
      <c r="HP101" s="208"/>
      <c r="HQ101" s="208"/>
      <c r="HR101" s="208"/>
      <c r="HS101" s="208"/>
      <c r="HT101" s="208"/>
      <c r="HU101" s="208"/>
      <c r="HV101" s="208"/>
      <c r="HW101" s="208"/>
      <c r="HX101" s="208"/>
      <c r="HY101" s="208"/>
      <c r="HZ101" s="208"/>
      <c r="IA101" s="208"/>
      <c r="IB101" s="208"/>
      <c r="IC101" s="208"/>
      <c r="ID101" s="208"/>
      <c r="IE101" s="208"/>
      <c r="IF101" s="208"/>
      <c r="IG101" s="208"/>
      <c r="IH101" s="208"/>
      <c r="II101" s="208"/>
      <c r="IJ101" s="208"/>
      <c r="IK101" s="208"/>
      <c r="IL101" s="208"/>
      <c r="IM101" s="208"/>
      <c r="IN101" s="208"/>
      <c r="IO101" s="208"/>
      <c r="IP101" s="208"/>
    </row>
    <row r="102" spans="1:250" s="97" customFormat="1" ht="14.25" customHeight="1">
      <c r="A102" s="213"/>
      <c r="B102" s="214"/>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5"/>
      <c r="BQ102" s="215"/>
      <c r="BR102" s="215"/>
      <c r="BS102" s="215"/>
      <c r="BT102" s="215"/>
      <c r="BU102" s="215"/>
      <c r="BV102" s="215"/>
      <c r="BW102" s="215"/>
      <c r="BX102" s="215"/>
      <c r="BY102" s="215"/>
      <c r="BZ102" s="215"/>
      <c r="CA102" s="215"/>
      <c r="CB102" s="215"/>
      <c r="CC102" s="215"/>
      <c r="CD102" s="215"/>
      <c r="CE102" s="215"/>
      <c r="CF102" s="215"/>
      <c r="CG102" s="215"/>
      <c r="CH102" s="215"/>
      <c r="CI102" s="215"/>
      <c r="CJ102" s="215"/>
      <c r="CK102" s="215"/>
      <c r="CL102" s="215"/>
      <c r="CM102" s="215"/>
      <c r="CN102" s="215"/>
      <c r="CO102" s="215"/>
      <c r="CP102" s="215"/>
      <c r="CQ102" s="215"/>
      <c r="CR102" s="215"/>
      <c r="CS102" s="215"/>
      <c r="CT102" s="215"/>
      <c r="CU102" s="215"/>
      <c r="CV102" s="215"/>
      <c r="CW102" s="215"/>
      <c r="CX102" s="215"/>
      <c r="CY102" s="215"/>
      <c r="CZ102" s="215"/>
      <c r="DA102" s="215"/>
      <c r="DB102" s="215"/>
      <c r="DC102" s="215"/>
      <c r="DD102" s="215"/>
      <c r="DE102" s="215"/>
      <c r="DF102" s="215"/>
      <c r="DG102" s="215"/>
      <c r="DH102" s="215"/>
      <c r="DI102" s="215"/>
      <c r="DJ102" s="215"/>
      <c r="DK102" s="215"/>
      <c r="DL102" s="215"/>
      <c r="DM102" s="215"/>
      <c r="DN102" s="215"/>
      <c r="DO102" s="215"/>
      <c r="DP102" s="215"/>
      <c r="DQ102" s="215"/>
      <c r="DR102" s="215"/>
      <c r="DS102" s="215"/>
      <c r="DT102" s="215"/>
      <c r="DU102" s="215"/>
      <c r="DV102" s="215"/>
      <c r="DW102" s="215"/>
      <c r="DX102" s="215"/>
      <c r="DY102" s="215"/>
      <c r="DZ102" s="215"/>
      <c r="EA102" s="215"/>
      <c r="EB102" s="215"/>
      <c r="EC102" s="215"/>
      <c r="ED102" s="215"/>
      <c r="EE102" s="215"/>
      <c r="EF102" s="215"/>
      <c r="EG102" s="215"/>
      <c r="EH102" s="215"/>
      <c r="EI102" s="215"/>
      <c r="EJ102" s="215"/>
      <c r="EK102" s="215"/>
      <c r="EL102" s="215"/>
      <c r="EM102" s="215"/>
      <c r="EN102" s="215"/>
      <c r="EO102" s="215"/>
      <c r="EP102" s="215"/>
      <c r="EQ102" s="215"/>
      <c r="ER102" s="215"/>
      <c r="ES102" s="215"/>
      <c r="ET102" s="215"/>
      <c r="EU102" s="215"/>
      <c r="EV102" s="215"/>
      <c r="EW102" s="215"/>
      <c r="EX102" s="215"/>
      <c r="EY102" s="215"/>
      <c r="EZ102" s="215"/>
      <c r="FA102" s="215"/>
      <c r="FB102" s="215"/>
      <c r="FC102" s="215"/>
      <c r="FD102" s="215"/>
      <c r="FE102" s="215"/>
      <c r="FF102" s="215"/>
      <c r="FG102" s="215"/>
      <c r="FH102" s="215"/>
      <c r="FI102" s="215"/>
      <c r="FJ102" s="215"/>
      <c r="FK102" s="215"/>
      <c r="FL102" s="215"/>
      <c r="FM102" s="215"/>
      <c r="FN102" s="215"/>
      <c r="FO102" s="215"/>
      <c r="FP102" s="215"/>
      <c r="FQ102" s="215"/>
      <c r="FR102" s="215"/>
      <c r="FS102" s="215"/>
      <c r="FT102" s="215"/>
      <c r="FU102" s="215"/>
      <c r="FV102" s="215"/>
      <c r="FW102" s="215"/>
      <c r="FX102" s="215"/>
      <c r="FY102" s="215"/>
      <c r="FZ102" s="215"/>
      <c r="GA102" s="215"/>
      <c r="GB102" s="215"/>
      <c r="GC102" s="215"/>
      <c r="GD102" s="215"/>
      <c r="GE102" s="215"/>
      <c r="GF102" s="215"/>
      <c r="GG102" s="215"/>
      <c r="GH102" s="215"/>
      <c r="GI102" s="215"/>
      <c r="GJ102" s="215"/>
      <c r="GK102" s="215"/>
      <c r="GL102" s="215"/>
      <c r="GM102" s="215"/>
      <c r="GN102" s="215"/>
      <c r="GO102" s="215"/>
      <c r="GP102" s="215"/>
      <c r="GQ102" s="215"/>
      <c r="GR102" s="215"/>
      <c r="GS102" s="215"/>
      <c r="GT102" s="215"/>
      <c r="GU102" s="208"/>
      <c r="GV102" s="208"/>
      <c r="GW102" s="208"/>
      <c r="GX102" s="208"/>
      <c r="GY102" s="208"/>
      <c r="GZ102" s="208"/>
      <c r="HA102" s="208"/>
      <c r="HB102" s="208"/>
      <c r="HC102" s="208"/>
      <c r="HD102" s="208"/>
      <c r="HE102" s="208"/>
      <c r="HF102" s="208"/>
      <c r="HG102" s="208"/>
      <c r="HH102" s="208"/>
      <c r="HI102" s="208"/>
      <c r="HJ102" s="208"/>
      <c r="HK102" s="208"/>
      <c r="HL102" s="208"/>
      <c r="HM102" s="208"/>
      <c r="HN102" s="208"/>
      <c r="HO102" s="208"/>
      <c r="HP102" s="208"/>
      <c r="HQ102" s="208"/>
      <c r="HR102" s="208"/>
      <c r="HS102" s="208"/>
      <c r="HT102" s="208"/>
      <c r="HU102" s="208"/>
      <c r="HV102" s="208"/>
      <c r="HW102" s="208"/>
      <c r="HX102" s="208"/>
      <c r="HY102" s="208"/>
      <c r="HZ102" s="208"/>
      <c r="IA102" s="208"/>
      <c r="IB102" s="208"/>
      <c r="IC102" s="208"/>
      <c r="ID102" s="208"/>
      <c r="IE102" s="208"/>
      <c r="IF102" s="208"/>
      <c r="IG102" s="208"/>
      <c r="IH102" s="208"/>
      <c r="II102" s="208"/>
      <c r="IJ102" s="208"/>
      <c r="IK102" s="208"/>
      <c r="IL102" s="208"/>
      <c r="IM102" s="208"/>
      <c r="IN102" s="208"/>
      <c r="IO102" s="208"/>
      <c r="IP102" s="208"/>
    </row>
    <row r="103" spans="1:250" s="97" customFormat="1" ht="14.25" customHeight="1">
      <c r="A103" s="213"/>
      <c r="B103" s="214"/>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5"/>
      <c r="BA103" s="215"/>
      <c r="BB103" s="215"/>
      <c r="BC103" s="215"/>
      <c r="BD103" s="215"/>
      <c r="BE103" s="215"/>
      <c r="BF103" s="215"/>
      <c r="BG103" s="215"/>
      <c r="BH103" s="215"/>
      <c r="BI103" s="215"/>
      <c r="BJ103" s="215"/>
      <c r="BK103" s="215"/>
      <c r="BL103" s="215"/>
      <c r="BM103" s="215"/>
      <c r="BN103" s="215"/>
      <c r="BO103" s="215"/>
      <c r="BP103" s="215"/>
      <c r="BQ103" s="215"/>
      <c r="BR103" s="215"/>
      <c r="BS103" s="215"/>
      <c r="BT103" s="215"/>
      <c r="BU103" s="215"/>
      <c r="BV103" s="215"/>
      <c r="BW103" s="215"/>
      <c r="BX103" s="215"/>
      <c r="BY103" s="215"/>
      <c r="BZ103" s="215"/>
      <c r="CA103" s="215"/>
      <c r="CB103" s="215"/>
      <c r="CC103" s="215"/>
      <c r="CD103" s="215"/>
      <c r="CE103" s="215"/>
      <c r="CF103" s="215"/>
      <c r="CG103" s="215"/>
      <c r="CH103" s="215"/>
      <c r="CI103" s="215"/>
      <c r="CJ103" s="215"/>
      <c r="CK103" s="215"/>
      <c r="CL103" s="215"/>
      <c r="CM103" s="215"/>
      <c r="CN103" s="215"/>
      <c r="CO103" s="215"/>
      <c r="CP103" s="215"/>
      <c r="CQ103" s="215"/>
      <c r="CR103" s="215"/>
      <c r="CS103" s="215"/>
      <c r="CT103" s="215"/>
      <c r="CU103" s="215"/>
      <c r="CV103" s="215"/>
      <c r="CW103" s="215"/>
      <c r="CX103" s="215"/>
      <c r="CY103" s="215"/>
      <c r="CZ103" s="215"/>
      <c r="DA103" s="215"/>
      <c r="DB103" s="215"/>
      <c r="DC103" s="215"/>
      <c r="DD103" s="215"/>
      <c r="DE103" s="215"/>
      <c r="DF103" s="215"/>
      <c r="DG103" s="215"/>
      <c r="DH103" s="215"/>
      <c r="DI103" s="215"/>
      <c r="DJ103" s="215"/>
      <c r="DK103" s="215"/>
      <c r="DL103" s="215"/>
      <c r="DM103" s="215"/>
      <c r="DN103" s="215"/>
      <c r="DO103" s="215"/>
      <c r="DP103" s="215"/>
      <c r="DQ103" s="215"/>
      <c r="DR103" s="215"/>
      <c r="DS103" s="215"/>
      <c r="DT103" s="215"/>
      <c r="DU103" s="215"/>
      <c r="DV103" s="215"/>
      <c r="DW103" s="215"/>
      <c r="DX103" s="215"/>
      <c r="DY103" s="215"/>
      <c r="DZ103" s="215"/>
      <c r="EA103" s="215"/>
      <c r="EB103" s="215"/>
      <c r="EC103" s="215"/>
      <c r="ED103" s="215"/>
      <c r="EE103" s="215"/>
      <c r="EF103" s="215"/>
      <c r="EG103" s="215"/>
      <c r="EH103" s="215"/>
      <c r="EI103" s="215"/>
      <c r="EJ103" s="215"/>
      <c r="EK103" s="215"/>
      <c r="EL103" s="215"/>
      <c r="EM103" s="215"/>
      <c r="EN103" s="215"/>
      <c r="EO103" s="215"/>
      <c r="EP103" s="215"/>
      <c r="EQ103" s="215"/>
      <c r="ER103" s="215"/>
      <c r="ES103" s="215"/>
      <c r="ET103" s="215"/>
      <c r="EU103" s="215"/>
      <c r="EV103" s="215"/>
      <c r="EW103" s="215"/>
      <c r="EX103" s="215"/>
      <c r="EY103" s="215"/>
      <c r="EZ103" s="215"/>
      <c r="FA103" s="215"/>
      <c r="FB103" s="215"/>
      <c r="FC103" s="215"/>
      <c r="FD103" s="215"/>
      <c r="FE103" s="215"/>
      <c r="FF103" s="215"/>
      <c r="FG103" s="215"/>
      <c r="FH103" s="215"/>
      <c r="FI103" s="215"/>
      <c r="FJ103" s="215"/>
      <c r="FK103" s="215"/>
      <c r="FL103" s="215"/>
      <c r="FM103" s="215"/>
      <c r="FN103" s="215"/>
      <c r="FO103" s="215"/>
      <c r="FP103" s="215"/>
      <c r="FQ103" s="215"/>
      <c r="FR103" s="215"/>
      <c r="FS103" s="215"/>
      <c r="FT103" s="215"/>
      <c r="FU103" s="215"/>
      <c r="FV103" s="215"/>
      <c r="FW103" s="215"/>
      <c r="FX103" s="215"/>
      <c r="FY103" s="215"/>
      <c r="FZ103" s="215"/>
      <c r="GA103" s="215"/>
      <c r="GB103" s="215"/>
      <c r="GC103" s="215"/>
      <c r="GD103" s="215"/>
      <c r="GE103" s="215"/>
      <c r="GF103" s="215"/>
      <c r="GG103" s="215"/>
      <c r="GH103" s="215"/>
      <c r="GI103" s="215"/>
      <c r="GJ103" s="215"/>
      <c r="GK103" s="215"/>
      <c r="GL103" s="215"/>
      <c r="GM103" s="215"/>
      <c r="GN103" s="215"/>
      <c r="GO103" s="215"/>
      <c r="GP103" s="215"/>
      <c r="GQ103" s="215"/>
      <c r="GR103" s="215"/>
      <c r="GS103" s="215"/>
      <c r="GT103" s="215"/>
      <c r="GU103" s="208"/>
      <c r="GV103" s="208"/>
      <c r="GW103" s="208"/>
      <c r="GX103" s="208"/>
      <c r="GY103" s="208"/>
      <c r="GZ103" s="208"/>
      <c r="HA103" s="208"/>
      <c r="HB103" s="208"/>
      <c r="HC103" s="208"/>
      <c r="HD103" s="208"/>
      <c r="HE103" s="208"/>
      <c r="HF103" s="208"/>
      <c r="HG103" s="208"/>
      <c r="HH103" s="208"/>
      <c r="HI103" s="208"/>
      <c r="HJ103" s="208"/>
      <c r="HK103" s="208"/>
      <c r="HL103" s="208"/>
      <c r="HM103" s="208"/>
      <c r="HN103" s="208"/>
      <c r="HO103" s="208"/>
      <c r="HP103" s="208"/>
      <c r="HQ103" s="208"/>
      <c r="HR103" s="208"/>
      <c r="HS103" s="208"/>
      <c r="HT103" s="208"/>
      <c r="HU103" s="208"/>
      <c r="HV103" s="208"/>
      <c r="HW103" s="208"/>
      <c r="HX103" s="208"/>
      <c r="HY103" s="208"/>
      <c r="HZ103" s="208"/>
      <c r="IA103" s="208"/>
      <c r="IB103" s="208"/>
      <c r="IC103" s="208"/>
      <c r="ID103" s="208"/>
      <c r="IE103" s="208"/>
      <c r="IF103" s="208"/>
      <c r="IG103" s="208"/>
      <c r="IH103" s="208"/>
      <c r="II103" s="208"/>
      <c r="IJ103" s="208"/>
      <c r="IK103" s="208"/>
      <c r="IL103" s="208"/>
      <c r="IM103" s="208"/>
      <c r="IN103" s="208"/>
      <c r="IO103" s="208"/>
      <c r="IP103" s="208"/>
    </row>
    <row r="104" spans="1:250" s="97" customFormat="1" ht="14.25" customHeight="1">
      <c r="A104" s="213"/>
      <c r="B104" s="214"/>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5"/>
      <c r="BA104" s="215"/>
      <c r="BB104" s="215"/>
      <c r="BC104" s="215"/>
      <c r="BD104" s="215"/>
      <c r="BE104" s="215"/>
      <c r="BF104" s="215"/>
      <c r="BG104" s="215"/>
      <c r="BH104" s="215"/>
      <c r="BI104" s="215"/>
      <c r="BJ104" s="215"/>
      <c r="BK104" s="215"/>
      <c r="BL104" s="215"/>
      <c r="BM104" s="215"/>
      <c r="BN104" s="215"/>
      <c r="BO104" s="215"/>
      <c r="BP104" s="215"/>
      <c r="BQ104" s="215"/>
      <c r="BR104" s="215"/>
      <c r="BS104" s="215"/>
      <c r="BT104" s="215"/>
      <c r="BU104" s="215"/>
      <c r="BV104" s="215"/>
      <c r="BW104" s="215"/>
      <c r="BX104" s="215"/>
      <c r="BY104" s="215"/>
      <c r="BZ104" s="215"/>
      <c r="CA104" s="215"/>
      <c r="CB104" s="215"/>
      <c r="CC104" s="215"/>
      <c r="CD104" s="215"/>
      <c r="CE104" s="215"/>
      <c r="CF104" s="215"/>
      <c r="CG104" s="215"/>
      <c r="CH104" s="215"/>
      <c r="CI104" s="215"/>
      <c r="CJ104" s="215"/>
      <c r="CK104" s="215"/>
      <c r="CL104" s="215"/>
      <c r="CM104" s="215"/>
      <c r="CN104" s="215"/>
      <c r="CO104" s="215"/>
      <c r="CP104" s="215"/>
      <c r="CQ104" s="215"/>
      <c r="CR104" s="215"/>
      <c r="CS104" s="215"/>
      <c r="CT104" s="215"/>
      <c r="CU104" s="215"/>
      <c r="CV104" s="215"/>
      <c r="CW104" s="215"/>
      <c r="CX104" s="215"/>
      <c r="CY104" s="215"/>
      <c r="CZ104" s="215"/>
      <c r="DA104" s="215"/>
      <c r="DB104" s="215"/>
      <c r="DC104" s="215"/>
      <c r="DD104" s="215"/>
      <c r="DE104" s="215"/>
      <c r="DF104" s="215"/>
      <c r="DG104" s="215"/>
      <c r="DH104" s="215"/>
      <c r="DI104" s="215"/>
      <c r="DJ104" s="215"/>
      <c r="DK104" s="215"/>
      <c r="DL104" s="215"/>
      <c r="DM104" s="215"/>
      <c r="DN104" s="215"/>
      <c r="DO104" s="215"/>
      <c r="DP104" s="215"/>
      <c r="DQ104" s="215"/>
      <c r="DR104" s="215"/>
      <c r="DS104" s="215"/>
      <c r="DT104" s="215"/>
      <c r="DU104" s="215"/>
      <c r="DV104" s="215"/>
      <c r="DW104" s="215"/>
      <c r="DX104" s="215"/>
      <c r="DY104" s="215"/>
      <c r="DZ104" s="215"/>
      <c r="EA104" s="215"/>
      <c r="EB104" s="215"/>
      <c r="EC104" s="215"/>
      <c r="ED104" s="215"/>
      <c r="EE104" s="215"/>
      <c r="EF104" s="215"/>
      <c r="EG104" s="215"/>
      <c r="EH104" s="215"/>
      <c r="EI104" s="215"/>
      <c r="EJ104" s="215"/>
      <c r="EK104" s="215"/>
      <c r="EL104" s="215"/>
      <c r="EM104" s="215"/>
      <c r="EN104" s="215"/>
      <c r="EO104" s="215"/>
      <c r="EP104" s="215"/>
      <c r="EQ104" s="215"/>
      <c r="ER104" s="215"/>
      <c r="ES104" s="215"/>
      <c r="ET104" s="215"/>
      <c r="EU104" s="215"/>
      <c r="EV104" s="215"/>
      <c r="EW104" s="215"/>
      <c r="EX104" s="215"/>
      <c r="EY104" s="215"/>
      <c r="EZ104" s="215"/>
      <c r="FA104" s="215"/>
      <c r="FB104" s="215"/>
      <c r="FC104" s="215"/>
      <c r="FD104" s="215"/>
      <c r="FE104" s="215"/>
      <c r="FF104" s="215"/>
      <c r="FG104" s="215"/>
      <c r="FH104" s="215"/>
      <c r="FI104" s="215"/>
      <c r="FJ104" s="215"/>
      <c r="FK104" s="215"/>
      <c r="FL104" s="215"/>
      <c r="FM104" s="215"/>
      <c r="FN104" s="215"/>
      <c r="FO104" s="215"/>
      <c r="FP104" s="215"/>
      <c r="FQ104" s="215"/>
      <c r="FR104" s="215"/>
      <c r="FS104" s="215"/>
      <c r="FT104" s="215"/>
      <c r="FU104" s="215"/>
      <c r="FV104" s="215"/>
      <c r="FW104" s="215"/>
      <c r="FX104" s="215"/>
      <c r="FY104" s="215"/>
      <c r="FZ104" s="215"/>
      <c r="GA104" s="215"/>
      <c r="GB104" s="215"/>
      <c r="GC104" s="215"/>
      <c r="GD104" s="215"/>
      <c r="GE104" s="215"/>
      <c r="GF104" s="215"/>
      <c r="GG104" s="215"/>
      <c r="GH104" s="215"/>
      <c r="GI104" s="215"/>
      <c r="GJ104" s="215"/>
      <c r="GK104" s="215"/>
      <c r="GL104" s="215"/>
      <c r="GM104" s="215"/>
      <c r="GN104" s="215"/>
      <c r="GO104" s="215"/>
      <c r="GP104" s="215"/>
      <c r="GQ104" s="215"/>
      <c r="GR104" s="215"/>
      <c r="GS104" s="215"/>
      <c r="GT104" s="215"/>
      <c r="GU104" s="208"/>
      <c r="GV104" s="208"/>
      <c r="GW104" s="208"/>
      <c r="GX104" s="208"/>
      <c r="GY104" s="208"/>
      <c r="GZ104" s="208"/>
      <c r="HA104" s="208"/>
      <c r="HB104" s="208"/>
      <c r="HC104" s="208"/>
      <c r="HD104" s="208"/>
      <c r="HE104" s="208"/>
      <c r="HF104" s="208"/>
      <c r="HG104" s="208"/>
      <c r="HH104" s="208"/>
      <c r="HI104" s="208"/>
      <c r="HJ104" s="208"/>
      <c r="HK104" s="208"/>
      <c r="HL104" s="208"/>
      <c r="HM104" s="208"/>
      <c r="HN104" s="208"/>
      <c r="HO104" s="208"/>
      <c r="HP104" s="208"/>
      <c r="HQ104" s="208"/>
      <c r="HR104" s="208"/>
      <c r="HS104" s="208"/>
      <c r="HT104" s="208"/>
      <c r="HU104" s="208"/>
      <c r="HV104" s="208"/>
      <c r="HW104" s="208"/>
      <c r="HX104" s="208"/>
      <c r="HY104" s="208"/>
      <c r="HZ104" s="208"/>
      <c r="IA104" s="208"/>
      <c r="IB104" s="208"/>
      <c r="IC104" s="208"/>
      <c r="ID104" s="208"/>
      <c r="IE104" s="208"/>
      <c r="IF104" s="208"/>
      <c r="IG104" s="208"/>
      <c r="IH104" s="208"/>
      <c r="II104" s="208"/>
      <c r="IJ104" s="208"/>
      <c r="IK104" s="208"/>
      <c r="IL104" s="208"/>
      <c r="IM104" s="208"/>
      <c r="IN104" s="208"/>
      <c r="IO104" s="208"/>
      <c r="IP104" s="208"/>
    </row>
    <row r="105" spans="1:250" s="97" customFormat="1" ht="14.25" customHeight="1">
      <c r="A105" s="213"/>
      <c r="B105" s="214"/>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c r="EB105" s="215"/>
      <c r="EC105" s="215"/>
      <c r="ED105" s="215"/>
      <c r="EE105" s="215"/>
      <c r="EF105" s="215"/>
      <c r="EG105" s="215"/>
      <c r="EH105" s="215"/>
      <c r="EI105" s="215"/>
      <c r="EJ105" s="215"/>
      <c r="EK105" s="215"/>
      <c r="EL105" s="215"/>
      <c r="EM105" s="215"/>
      <c r="EN105" s="215"/>
      <c r="EO105" s="215"/>
      <c r="EP105" s="215"/>
      <c r="EQ105" s="215"/>
      <c r="ER105" s="215"/>
      <c r="ES105" s="215"/>
      <c r="ET105" s="215"/>
      <c r="EU105" s="215"/>
      <c r="EV105" s="215"/>
      <c r="EW105" s="215"/>
      <c r="EX105" s="215"/>
      <c r="EY105" s="215"/>
      <c r="EZ105" s="215"/>
      <c r="FA105" s="215"/>
      <c r="FB105" s="215"/>
      <c r="FC105" s="215"/>
      <c r="FD105" s="215"/>
      <c r="FE105" s="215"/>
      <c r="FF105" s="215"/>
      <c r="FG105" s="215"/>
      <c r="FH105" s="215"/>
      <c r="FI105" s="215"/>
      <c r="FJ105" s="215"/>
      <c r="FK105" s="215"/>
      <c r="FL105" s="215"/>
      <c r="FM105" s="215"/>
      <c r="FN105" s="215"/>
      <c r="FO105" s="215"/>
      <c r="FP105" s="215"/>
      <c r="FQ105" s="215"/>
      <c r="FR105" s="215"/>
      <c r="FS105" s="215"/>
      <c r="FT105" s="215"/>
      <c r="FU105" s="215"/>
      <c r="FV105" s="215"/>
      <c r="FW105" s="215"/>
      <c r="FX105" s="215"/>
      <c r="FY105" s="215"/>
      <c r="FZ105" s="215"/>
      <c r="GA105" s="215"/>
      <c r="GB105" s="215"/>
      <c r="GC105" s="215"/>
      <c r="GD105" s="215"/>
      <c r="GE105" s="215"/>
      <c r="GF105" s="215"/>
      <c r="GG105" s="215"/>
      <c r="GH105" s="215"/>
      <c r="GI105" s="215"/>
      <c r="GJ105" s="215"/>
      <c r="GK105" s="215"/>
      <c r="GL105" s="215"/>
      <c r="GM105" s="215"/>
      <c r="GN105" s="215"/>
      <c r="GO105" s="215"/>
      <c r="GP105" s="215"/>
      <c r="GQ105" s="215"/>
      <c r="GR105" s="215"/>
      <c r="GS105" s="215"/>
      <c r="GT105" s="215"/>
      <c r="GU105" s="208"/>
      <c r="GV105" s="208"/>
      <c r="GW105" s="208"/>
      <c r="GX105" s="208"/>
      <c r="GY105" s="208"/>
      <c r="GZ105" s="208"/>
      <c r="HA105" s="208"/>
      <c r="HB105" s="208"/>
      <c r="HC105" s="208"/>
      <c r="HD105" s="208"/>
      <c r="HE105" s="208"/>
      <c r="HF105" s="208"/>
      <c r="HG105" s="208"/>
      <c r="HH105" s="208"/>
      <c r="HI105" s="208"/>
      <c r="HJ105" s="208"/>
      <c r="HK105" s="208"/>
      <c r="HL105" s="208"/>
      <c r="HM105" s="208"/>
      <c r="HN105" s="208"/>
      <c r="HO105" s="208"/>
      <c r="HP105" s="208"/>
      <c r="HQ105" s="208"/>
      <c r="HR105" s="208"/>
      <c r="HS105" s="208"/>
      <c r="HT105" s="208"/>
      <c r="HU105" s="208"/>
      <c r="HV105" s="208"/>
      <c r="HW105" s="208"/>
      <c r="HX105" s="208"/>
      <c r="HY105" s="208"/>
      <c r="HZ105" s="208"/>
      <c r="IA105" s="208"/>
      <c r="IB105" s="208"/>
      <c r="IC105" s="208"/>
      <c r="ID105" s="208"/>
      <c r="IE105" s="208"/>
      <c r="IF105" s="208"/>
      <c r="IG105" s="208"/>
      <c r="IH105" s="208"/>
      <c r="II105" s="208"/>
      <c r="IJ105" s="208"/>
      <c r="IK105" s="208"/>
      <c r="IL105" s="208"/>
      <c r="IM105" s="208"/>
      <c r="IN105" s="208"/>
      <c r="IO105" s="208"/>
      <c r="IP105" s="208"/>
    </row>
    <row r="106" spans="1:250" s="97" customFormat="1" ht="14.25" customHeight="1">
      <c r="A106" s="213"/>
      <c r="B106" s="214"/>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5"/>
      <c r="AY106" s="215"/>
      <c r="AZ106" s="215"/>
      <c r="BA106" s="215"/>
      <c r="BB106" s="215"/>
      <c r="BC106" s="215"/>
      <c r="BD106" s="215"/>
      <c r="BE106" s="215"/>
      <c r="BF106" s="215"/>
      <c r="BG106" s="215"/>
      <c r="BH106" s="215"/>
      <c r="BI106" s="215"/>
      <c r="BJ106" s="215"/>
      <c r="BK106" s="215"/>
      <c r="BL106" s="215"/>
      <c r="BM106" s="215"/>
      <c r="BN106" s="215"/>
      <c r="BO106" s="215"/>
      <c r="BP106" s="215"/>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c r="EB106" s="215"/>
      <c r="EC106" s="215"/>
      <c r="ED106" s="215"/>
      <c r="EE106" s="215"/>
      <c r="EF106" s="215"/>
      <c r="EG106" s="215"/>
      <c r="EH106" s="215"/>
      <c r="EI106" s="215"/>
      <c r="EJ106" s="215"/>
      <c r="EK106" s="215"/>
      <c r="EL106" s="215"/>
      <c r="EM106" s="215"/>
      <c r="EN106" s="215"/>
      <c r="EO106" s="215"/>
      <c r="EP106" s="215"/>
      <c r="EQ106" s="215"/>
      <c r="ER106" s="215"/>
      <c r="ES106" s="215"/>
      <c r="ET106" s="215"/>
      <c r="EU106" s="215"/>
      <c r="EV106" s="215"/>
      <c r="EW106" s="215"/>
      <c r="EX106" s="215"/>
      <c r="EY106" s="215"/>
      <c r="EZ106" s="215"/>
      <c r="FA106" s="215"/>
      <c r="FB106" s="215"/>
      <c r="FC106" s="215"/>
      <c r="FD106" s="215"/>
      <c r="FE106" s="215"/>
      <c r="FF106" s="215"/>
      <c r="FG106" s="215"/>
      <c r="FH106" s="215"/>
      <c r="FI106" s="215"/>
      <c r="FJ106" s="215"/>
      <c r="FK106" s="215"/>
      <c r="FL106" s="215"/>
      <c r="FM106" s="215"/>
      <c r="FN106" s="215"/>
      <c r="FO106" s="215"/>
      <c r="FP106" s="215"/>
      <c r="FQ106" s="215"/>
      <c r="FR106" s="215"/>
      <c r="FS106" s="215"/>
      <c r="FT106" s="215"/>
      <c r="FU106" s="215"/>
      <c r="FV106" s="215"/>
      <c r="FW106" s="215"/>
      <c r="FX106" s="215"/>
      <c r="FY106" s="215"/>
      <c r="FZ106" s="215"/>
      <c r="GA106" s="215"/>
      <c r="GB106" s="215"/>
      <c r="GC106" s="215"/>
      <c r="GD106" s="215"/>
      <c r="GE106" s="215"/>
      <c r="GF106" s="215"/>
      <c r="GG106" s="215"/>
      <c r="GH106" s="215"/>
      <c r="GI106" s="215"/>
      <c r="GJ106" s="215"/>
      <c r="GK106" s="215"/>
      <c r="GL106" s="215"/>
      <c r="GM106" s="215"/>
      <c r="GN106" s="215"/>
      <c r="GO106" s="215"/>
      <c r="GP106" s="215"/>
      <c r="GQ106" s="215"/>
      <c r="GR106" s="215"/>
      <c r="GS106" s="215"/>
      <c r="GT106" s="215"/>
      <c r="GU106" s="208"/>
      <c r="GV106" s="208"/>
      <c r="GW106" s="208"/>
      <c r="GX106" s="208"/>
      <c r="GY106" s="208"/>
      <c r="GZ106" s="208"/>
      <c r="HA106" s="208"/>
      <c r="HB106" s="208"/>
      <c r="HC106" s="208"/>
      <c r="HD106" s="208"/>
      <c r="HE106" s="208"/>
      <c r="HF106" s="208"/>
      <c r="HG106" s="208"/>
      <c r="HH106" s="208"/>
      <c r="HI106" s="208"/>
      <c r="HJ106" s="208"/>
      <c r="HK106" s="208"/>
      <c r="HL106" s="208"/>
      <c r="HM106" s="208"/>
      <c r="HN106" s="208"/>
      <c r="HO106" s="208"/>
      <c r="HP106" s="208"/>
      <c r="HQ106" s="208"/>
      <c r="HR106" s="208"/>
      <c r="HS106" s="208"/>
      <c r="HT106" s="208"/>
      <c r="HU106" s="208"/>
      <c r="HV106" s="208"/>
      <c r="HW106" s="208"/>
      <c r="HX106" s="208"/>
      <c r="HY106" s="208"/>
      <c r="HZ106" s="208"/>
      <c r="IA106" s="208"/>
      <c r="IB106" s="208"/>
      <c r="IC106" s="208"/>
      <c r="ID106" s="208"/>
      <c r="IE106" s="208"/>
      <c r="IF106" s="208"/>
      <c r="IG106" s="208"/>
      <c r="IH106" s="208"/>
      <c r="II106" s="208"/>
      <c r="IJ106" s="208"/>
      <c r="IK106" s="208"/>
      <c r="IL106" s="208"/>
      <c r="IM106" s="208"/>
      <c r="IN106" s="208"/>
      <c r="IO106" s="208"/>
      <c r="IP106" s="208"/>
    </row>
    <row r="107" spans="1:250" s="97" customFormat="1" ht="14.25" customHeight="1">
      <c r="A107" s="213"/>
      <c r="B107" s="214"/>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5"/>
      <c r="AU107" s="215"/>
      <c r="AV107" s="215"/>
      <c r="AW107" s="215"/>
      <c r="AX107" s="215"/>
      <c r="AY107" s="215"/>
      <c r="AZ107" s="215"/>
      <c r="BA107" s="215"/>
      <c r="BB107" s="215"/>
      <c r="BC107" s="215"/>
      <c r="BD107" s="215"/>
      <c r="BE107" s="215"/>
      <c r="BF107" s="215"/>
      <c r="BG107" s="215"/>
      <c r="BH107" s="215"/>
      <c r="BI107" s="215"/>
      <c r="BJ107" s="215"/>
      <c r="BK107" s="215"/>
      <c r="BL107" s="215"/>
      <c r="BM107" s="215"/>
      <c r="BN107" s="215"/>
      <c r="BO107" s="215"/>
      <c r="BP107" s="215"/>
      <c r="BQ107" s="215"/>
      <c r="BR107" s="215"/>
      <c r="BS107" s="215"/>
      <c r="BT107" s="215"/>
      <c r="BU107" s="215"/>
      <c r="BV107" s="215"/>
      <c r="BW107" s="215"/>
      <c r="BX107" s="215"/>
      <c r="BY107" s="215"/>
      <c r="BZ107" s="215"/>
      <c r="CA107" s="215"/>
      <c r="CB107" s="215"/>
      <c r="CC107" s="215"/>
      <c r="CD107" s="215"/>
      <c r="CE107" s="215"/>
      <c r="CF107" s="215"/>
      <c r="CG107" s="215"/>
      <c r="CH107" s="215"/>
      <c r="CI107" s="215"/>
      <c r="CJ107" s="215"/>
      <c r="CK107" s="215"/>
      <c r="CL107" s="215"/>
      <c r="CM107" s="215"/>
      <c r="CN107" s="215"/>
      <c r="CO107" s="215"/>
      <c r="CP107" s="215"/>
      <c r="CQ107" s="215"/>
      <c r="CR107" s="215"/>
      <c r="CS107" s="215"/>
      <c r="CT107" s="215"/>
      <c r="CU107" s="215"/>
      <c r="CV107" s="215"/>
      <c r="CW107" s="215"/>
      <c r="CX107" s="215"/>
      <c r="CY107" s="215"/>
      <c r="CZ107" s="215"/>
      <c r="DA107" s="215"/>
      <c r="DB107" s="215"/>
      <c r="DC107" s="215"/>
      <c r="DD107" s="215"/>
      <c r="DE107" s="215"/>
      <c r="DF107" s="215"/>
      <c r="DG107" s="215"/>
      <c r="DH107" s="215"/>
      <c r="DI107" s="215"/>
      <c r="DJ107" s="215"/>
      <c r="DK107" s="215"/>
      <c r="DL107" s="215"/>
      <c r="DM107" s="215"/>
      <c r="DN107" s="215"/>
      <c r="DO107" s="215"/>
      <c r="DP107" s="215"/>
      <c r="DQ107" s="215"/>
      <c r="DR107" s="215"/>
      <c r="DS107" s="215"/>
      <c r="DT107" s="215"/>
      <c r="DU107" s="215"/>
      <c r="DV107" s="215"/>
      <c r="DW107" s="215"/>
      <c r="DX107" s="215"/>
      <c r="DY107" s="215"/>
      <c r="DZ107" s="215"/>
      <c r="EA107" s="215"/>
      <c r="EB107" s="215"/>
      <c r="EC107" s="215"/>
      <c r="ED107" s="215"/>
      <c r="EE107" s="215"/>
      <c r="EF107" s="215"/>
      <c r="EG107" s="215"/>
      <c r="EH107" s="215"/>
      <c r="EI107" s="215"/>
      <c r="EJ107" s="215"/>
      <c r="EK107" s="215"/>
      <c r="EL107" s="215"/>
      <c r="EM107" s="215"/>
      <c r="EN107" s="215"/>
      <c r="EO107" s="215"/>
      <c r="EP107" s="215"/>
      <c r="EQ107" s="215"/>
      <c r="ER107" s="215"/>
      <c r="ES107" s="215"/>
      <c r="ET107" s="215"/>
      <c r="EU107" s="215"/>
      <c r="EV107" s="215"/>
      <c r="EW107" s="215"/>
      <c r="EX107" s="215"/>
      <c r="EY107" s="215"/>
      <c r="EZ107" s="215"/>
      <c r="FA107" s="215"/>
      <c r="FB107" s="215"/>
      <c r="FC107" s="215"/>
      <c r="FD107" s="215"/>
      <c r="FE107" s="215"/>
      <c r="FF107" s="215"/>
      <c r="FG107" s="215"/>
      <c r="FH107" s="215"/>
      <c r="FI107" s="215"/>
      <c r="FJ107" s="215"/>
      <c r="FK107" s="215"/>
      <c r="FL107" s="215"/>
      <c r="FM107" s="215"/>
      <c r="FN107" s="215"/>
      <c r="FO107" s="215"/>
      <c r="FP107" s="215"/>
      <c r="FQ107" s="215"/>
      <c r="FR107" s="215"/>
      <c r="FS107" s="215"/>
      <c r="FT107" s="215"/>
      <c r="FU107" s="215"/>
      <c r="FV107" s="215"/>
      <c r="FW107" s="215"/>
      <c r="FX107" s="215"/>
      <c r="FY107" s="215"/>
      <c r="FZ107" s="215"/>
      <c r="GA107" s="215"/>
      <c r="GB107" s="215"/>
      <c r="GC107" s="215"/>
      <c r="GD107" s="215"/>
      <c r="GE107" s="215"/>
      <c r="GF107" s="215"/>
      <c r="GG107" s="215"/>
      <c r="GH107" s="215"/>
      <c r="GI107" s="215"/>
      <c r="GJ107" s="215"/>
      <c r="GK107" s="215"/>
      <c r="GL107" s="215"/>
      <c r="GM107" s="215"/>
      <c r="GN107" s="215"/>
      <c r="GO107" s="215"/>
      <c r="GP107" s="215"/>
      <c r="GQ107" s="215"/>
      <c r="GR107" s="215"/>
      <c r="GS107" s="215"/>
      <c r="GT107" s="215"/>
      <c r="GU107" s="208"/>
      <c r="GV107" s="208"/>
      <c r="GW107" s="208"/>
      <c r="GX107" s="208"/>
      <c r="GY107" s="208"/>
      <c r="GZ107" s="208"/>
      <c r="HA107" s="208"/>
      <c r="HB107" s="208"/>
      <c r="HC107" s="208"/>
      <c r="HD107" s="208"/>
      <c r="HE107" s="208"/>
      <c r="HF107" s="208"/>
      <c r="HG107" s="208"/>
      <c r="HH107" s="208"/>
      <c r="HI107" s="208"/>
      <c r="HJ107" s="208"/>
      <c r="HK107" s="208"/>
      <c r="HL107" s="208"/>
      <c r="HM107" s="208"/>
      <c r="HN107" s="208"/>
      <c r="HO107" s="208"/>
      <c r="HP107" s="208"/>
      <c r="HQ107" s="208"/>
      <c r="HR107" s="208"/>
      <c r="HS107" s="208"/>
      <c r="HT107" s="208"/>
      <c r="HU107" s="208"/>
      <c r="HV107" s="208"/>
      <c r="HW107" s="208"/>
      <c r="HX107" s="208"/>
      <c r="HY107" s="208"/>
      <c r="HZ107" s="208"/>
      <c r="IA107" s="208"/>
      <c r="IB107" s="208"/>
      <c r="IC107" s="208"/>
      <c r="ID107" s="208"/>
      <c r="IE107" s="208"/>
      <c r="IF107" s="208"/>
      <c r="IG107" s="208"/>
      <c r="IH107" s="208"/>
      <c r="II107" s="208"/>
      <c r="IJ107" s="208"/>
      <c r="IK107" s="208"/>
      <c r="IL107" s="208"/>
      <c r="IM107" s="208"/>
      <c r="IN107" s="208"/>
      <c r="IO107" s="208"/>
      <c r="IP107" s="208"/>
    </row>
    <row r="108" spans="1:250" s="97" customFormat="1" ht="14.25" customHeight="1">
      <c r="A108" s="213"/>
      <c r="B108" s="214"/>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c r="AR108" s="215"/>
      <c r="AS108" s="215"/>
      <c r="AT108" s="215"/>
      <c r="AU108" s="215"/>
      <c r="AV108" s="215"/>
      <c r="AW108" s="215"/>
      <c r="AX108" s="215"/>
      <c r="AY108" s="215"/>
      <c r="AZ108" s="215"/>
      <c r="BA108" s="215"/>
      <c r="BB108" s="215"/>
      <c r="BC108" s="215"/>
      <c r="BD108" s="215"/>
      <c r="BE108" s="215"/>
      <c r="BF108" s="215"/>
      <c r="BG108" s="215"/>
      <c r="BH108" s="215"/>
      <c r="BI108" s="215"/>
      <c r="BJ108" s="215"/>
      <c r="BK108" s="215"/>
      <c r="BL108" s="215"/>
      <c r="BM108" s="215"/>
      <c r="BN108" s="215"/>
      <c r="BO108" s="215"/>
      <c r="BP108" s="215"/>
      <c r="BQ108" s="215"/>
      <c r="BR108" s="215"/>
      <c r="BS108" s="215"/>
      <c r="BT108" s="215"/>
      <c r="BU108" s="215"/>
      <c r="BV108" s="215"/>
      <c r="BW108" s="215"/>
      <c r="BX108" s="215"/>
      <c r="BY108" s="215"/>
      <c r="BZ108" s="215"/>
      <c r="CA108" s="215"/>
      <c r="CB108" s="215"/>
      <c r="CC108" s="215"/>
      <c r="CD108" s="215"/>
      <c r="CE108" s="215"/>
      <c r="CF108" s="215"/>
      <c r="CG108" s="215"/>
      <c r="CH108" s="215"/>
      <c r="CI108" s="215"/>
      <c r="CJ108" s="215"/>
      <c r="CK108" s="215"/>
      <c r="CL108" s="215"/>
      <c r="CM108" s="215"/>
      <c r="CN108" s="215"/>
      <c r="CO108" s="215"/>
      <c r="CP108" s="215"/>
      <c r="CQ108" s="215"/>
      <c r="CR108" s="215"/>
      <c r="CS108" s="215"/>
      <c r="CT108" s="215"/>
      <c r="CU108" s="215"/>
      <c r="CV108" s="215"/>
      <c r="CW108" s="215"/>
      <c r="CX108" s="215"/>
      <c r="CY108" s="215"/>
      <c r="CZ108" s="215"/>
      <c r="DA108" s="215"/>
      <c r="DB108" s="215"/>
      <c r="DC108" s="215"/>
      <c r="DD108" s="215"/>
      <c r="DE108" s="215"/>
      <c r="DF108" s="215"/>
      <c r="DG108" s="215"/>
      <c r="DH108" s="215"/>
      <c r="DI108" s="215"/>
      <c r="DJ108" s="215"/>
      <c r="DK108" s="215"/>
      <c r="DL108" s="215"/>
      <c r="DM108" s="215"/>
      <c r="DN108" s="215"/>
      <c r="DO108" s="215"/>
      <c r="DP108" s="215"/>
      <c r="DQ108" s="215"/>
      <c r="DR108" s="215"/>
      <c r="DS108" s="215"/>
      <c r="DT108" s="215"/>
      <c r="DU108" s="215"/>
      <c r="DV108" s="215"/>
      <c r="DW108" s="215"/>
      <c r="DX108" s="215"/>
      <c r="DY108" s="215"/>
      <c r="DZ108" s="215"/>
      <c r="EA108" s="215"/>
      <c r="EB108" s="215"/>
      <c r="EC108" s="215"/>
      <c r="ED108" s="215"/>
      <c r="EE108" s="215"/>
      <c r="EF108" s="215"/>
      <c r="EG108" s="215"/>
      <c r="EH108" s="215"/>
      <c r="EI108" s="215"/>
      <c r="EJ108" s="215"/>
      <c r="EK108" s="215"/>
      <c r="EL108" s="215"/>
      <c r="EM108" s="215"/>
      <c r="EN108" s="215"/>
      <c r="EO108" s="215"/>
      <c r="EP108" s="215"/>
      <c r="EQ108" s="215"/>
      <c r="ER108" s="215"/>
      <c r="ES108" s="215"/>
      <c r="ET108" s="215"/>
      <c r="EU108" s="215"/>
      <c r="EV108" s="215"/>
      <c r="EW108" s="215"/>
      <c r="EX108" s="215"/>
      <c r="EY108" s="215"/>
      <c r="EZ108" s="215"/>
      <c r="FA108" s="215"/>
      <c r="FB108" s="215"/>
      <c r="FC108" s="215"/>
      <c r="FD108" s="215"/>
      <c r="FE108" s="215"/>
      <c r="FF108" s="215"/>
      <c r="FG108" s="215"/>
      <c r="FH108" s="215"/>
      <c r="FI108" s="215"/>
      <c r="FJ108" s="215"/>
      <c r="FK108" s="215"/>
      <c r="FL108" s="215"/>
      <c r="FM108" s="215"/>
      <c r="FN108" s="215"/>
      <c r="FO108" s="215"/>
      <c r="FP108" s="215"/>
      <c r="FQ108" s="215"/>
      <c r="FR108" s="215"/>
      <c r="FS108" s="215"/>
      <c r="FT108" s="215"/>
      <c r="FU108" s="215"/>
      <c r="FV108" s="215"/>
      <c r="FW108" s="215"/>
      <c r="FX108" s="215"/>
      <c r="FY108" s="215"/>
      <c r="FZ108" s="215"/>
      <c r="GA108" s="215"/>
      <c r="GB108" s="215"/>
      <c r="GC108" s="215"/>
      <c r="GD108" s="215"/>
      <c r="GE108" s="215"/>
      <c r="GF108" s="215"/>
      <c r="GG108" s="215"/>
      <c r="GH108" s="215"/>
      <c r="GI108" s="215"/>
      <c r="GJ108" s="215"/>
      <c r="GK108" s="215"/>
      <c r="GL108" s="215"/>
      <c r="GM108" s="215"/>
      <c r="GN108" s="215"/>
      <c r="GO108" s="215"/>
      <c r="GP108" s="215"/>
      <c r="GQ108" s="215"/>
      <c r="GR108" s="215"/>
      <c r="GS108" s="215"/>
      <c r="GT108" s="215"/>
      <c r="GU108" s="208"/>
      <c r="GV108" s="208"/>
      <c r="GW108" s="208"/>
      <c r="GX108" s="208"/>
      <c r="GY108" s="208"/>
      <c r="GZ108" s="208"/>
      <c r="HA108" s="208"/>
      <c r="HB108" s="208"/>
      <c r="HC108" s="208"/>
      <c r="HD108" s="208"/>
      <c r="HE108" s="208"/>
      <c r="HF108" s="208"/>
      <c r="HG108" s="208"/>
      <c r="HH108" s="208"/>
      <c r="HI108" s="208"/>
      <c r="HJ108" s="208"/>
      <c r="HK108" s="208"/>
      <c r="HL108" s="208"/>
      <c r="HM108" s="208"/>
      <c r="HN108" s="208"/>
      <c r="HO108" s="208"/>
      <c r="HP108" s="208"/>
      <c r="HQ108" s="208"/>
      <c r="HR108" s="208"/>
      <c r="HS108" s="208"/>
      <c r="HT108" s="208"/>
      <c r="HU108" s="208"/>
      <c r="HV108" s="208"/>
      <c r="HW108" s="208"/>
      <c r="HX108" s="208"/>
      <c r="HY108" s="208"/>
      <c r="HZ108" s="208"/>
      <c r="IA108" s="208"/>
      <c r="IB108" s="208"/>
      <c r="IC108" s="208"/>
      <c r="ID108" s="208"/>
      <c r="IE108" s="208"/>
      <c r="IF108" s="208"/>
      <c r="IG108" s="208"/>
      <c r="IH108" s="208"/>
      <c r="II108" s="208"/>
      <c r="IJ108" s="208"/>
      <c r="IK108" s="208"/>
      <c r="IL108" s="208"/>
      <c r="IM108" s="208"/>
      <c r="IN108" s="208"/>
      <c r="IO108" s="208"/>
      <c r="IP108" s="208"/>
    </row>
    <row r="109" spans="1:250" s="97" customFormat="1" ht="14.25" customHeight="1">
      <c r="A109" s="213"/>
      <c r="B109" s="214"/>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5"/>
      <c r="AR109" s="215"/>
      <c r="AS109" s="215"/>
      <c r="AT109" s="215"/>
      <c r="AU109" s="215"/>
      <c r="AV109" s="215"/>
      <c r="AW109" s="215"/>
      <c r="AX109" s="215"/>
      <c r="AY109" s="215"/>
      <c r="AZ109" s="215"/>
      <c r="BA109" s="215"/>
      <c r="BB109" s="215"/>
      <c r="BC109" s="215"/>
      <c r="BD109" s="215"/>
      <c r="BE109" s="215"/>
      <c r="BF109" s="215"/>
      <c r="BG109" s="215"/>
      <c r="BH109" s="215"/>
      <c r="BI109" s="215"/>
      <c r="BJ109" s="215"/>
      <c r="BK109" s="215"/>
      <c r="BL109" s="215"/>
      <c r="BM109" s="215"/>
      <c r="BN109" s="215"/>
      <c r="BO109" s="215"/>
      <c r="BP109" s="215"/>
      <c r="BQ109" s="215"/>
      <c r="BR109" s="215"/>
      <c r="BS109" s="215"/>
      <c r="BT109" s="215"/>
      <c r="BU109" s="215"/>
      <c r="BV109" s="215"/>
      <c r="BW109" s="215"/>
      <c r="BX109" s="215"/>
      <c r="BY109" s="215"/>
      <c r="BZ109" s="215"/>
      <c r="CA109" s="215"/>
      <c r="CB109" s="215"/>
      <c r="CC109" s="215"/>
      <c r="CD109" s="215"/>
      <c r="CE109" s="215"/>
      <c r="CF109" s="215"/>
      <c r="CG109" s="215"/>
      <c r="CH109" s="215"/>
      <c r="CI109" s="215"/>
      <c r="CJ109" s="215"/>
      <c r="CK109" s="215"/>
      <c r="CL109" s="215"/>
      <c r="CM109" s="215"/>
      <c r="CN109" s="215"/>
      <c r="CO109" s="215"/>
      <c r="CP109" s="215"/>
      <c r="CQ109" s="215"/>
      <c r="CR109" s="215"/>
      <c r="CS109" s="215"/>
      <c r="CT109" s="215"/>
      <c r="CU109" s="215"/>
      <c r="CV109" s="215"/>
      <c r="CW109" s="215"/>
      <c r="CX109" s="215"/>
      <c r="CY109" s="215"/>
      <c r="CZ109" s="215"/>
      <c r="DA109" s="215"/>
      <c r="DB109" s="215"/>
      <c r="DC109" s="215"/>
      <c r="DD109" s="215"/>
      <c r="DE109" s="215"/>
      <c r="DF109" s="215"/>
      <c r="DG109" s="215"/>
      <c r="DH109" s="215"/>
      <c r="DI109" s="215"/>
      <c r="DJ109" s="215"/>
      <c r="DK109" s="215"/>
      <c r="DL109" s="215"/>
      <c r="DM109" s="215"/>
      <c r="DN109" s="215"/>
      <c r="DO109" s="215"/>
      <c r="DP109" s="215"/>
      <c r="DQ109" s="215"/>
      <c r="DR109" s="215"/>
      <c r="DS109" s="215"/>
      <c r="DT109" s="215"/>
      <c r="DU109" s="215"/>
      <c r="DV109" s="215"/>
      <c r="DW109" s="215"/>
      <c r="DX109" s="215"/>
      <c r="DY109" s="215"/>
      <c r="DZ109" s="215"/>
      <c r="EA109" s="215"/>
      <c r="EB109" s="215"/>
      <c r="EC109" s="215"/>
      <c r="ED109" s="215"/>
      <c r="EE109" s="215"/>
      <c r="EF109" s="215"/>
      <c r="EG109" s="215"/>
      <c r="EH109" s="215"/>
      <c r="EI109" s="215"/>
      <c r="EJ109" s="215"/>
      <c r="EK109" s="215"/>
      <c r="EL109" s="215"/>
      <c r="EM109" s="215"/>
      <c r="EN109" s="215"/>
      <c r="EO109" s="215"/>
      <c r="EP109" s="215"/>
      <c r="EQ109" s="215"/>
      <c r="ER109" s="215"/>
      <c r="ES109" s="215"/>
      <c r="ET109" s="215"/>
      <c r="EU109" s="215"/>
      <c r="EV109" s="215"/>
      <c r="EW109" s="215"/>
      <c r="EX109" s="215"/>
      <c r="EY109" s="215"/>
      <c r="EZ109" s="215"/>
      <c r="FA109" s="215"/>
      <c r="FB109" s="215"/>
      <c r="FC109" s="215"/>
      <c r="FD109" s="215"/>
      <c r="FE109" s="215"/>
      <c r="FF109" s="215"/>
      <c r="FG109" s="215"/>
      <c r="FH109" s="215"/>
      <c r="FI109" s="215"/>
      <c r="FJ109" s="215"/>
      <c r="FK109" s="215"/>
      <c r="FL109" s="215"/>
      <c r="FM109" s="215"/>
      <c r="FN109" s="215"/>
      <c r="FO109" s="215"/>
      <c r="FP109" s="215"/>
      <c r="FQ109" s="215"/>
      <c r="FR109" s="215"/>
      <c r="FS109" s="215"/>
      <c r="FT109" s="215"/>
      <c r="FU109" s="215"/>
      <c r="FV109" s="215"/>
      <c r="FW109" s="215"/>
      <c r="FX109" s="215"/>
      <c r="FY109" s="215"/>
      <c r="FZ109" s="215"/>
      <c r="GA109" s="215"/>
      <c r="GB109" s="215"/>
      <c r="GC109" s="215"/>
      <c r="GD109" s="215"/>
      <c r="GE109" s="215"/>
      <c r="GF109" s="215"/>
      <c r="GG109" s="215"/>
      <c r="GH109" s="215"/>
      <c r="GI109" s="215"/>
      <c r="GJ109" s="215"/>
      <c r="GK109" s="215"/>
      <c r="GL109" s="215"/>
      <c r="GM109" s="215"/>
      <c r="GN109" s="215"/>
      <c r="GO109" s="215"/>
      <c r="GP109" s="215"/>
      <c r="GQ109" s="215"/>
      <c r="GR109" s="215"/>
      <c r="GS109" s="215"/>
      <c r="GT109" s="215"/>
      <c r="GU109" s="208"/>
      <c r="GV109" s="208"/>
      <c r="GW109" s="208"/>
      <c r="GX109" s="208"/>
      <c r="GY109" s="208"/>
      <c r="GZ109" s="208"/>
      <c r="HA109" s="208"/>
      <c r="HB109" s="208"/>
      <c r="HC109" s="208"/>
      <c r="HD109" s="208"/>
      <c r="HE109" s="208"/>
      <c r="HF109" s="208"/>
      <c r="HG109" s="208"/>
      <c r="HH109" s="208"/>
      <c r="HI109" s="208"/>
      <c r="HJ109" s="208"/>
      <c r="HK109" s="208"/>
      <c r="HL109" s="208"/>
      <c r="HM109" s="208"/>
      <c r="HN109" s="208"/>
      <c r="HO109" s="208"/>
      <c r="HP109" s="208"/>
      <c r="HQ109" s="208"/>
      <c r="HR109" s="208"/>
      <c r="HS109" s="208"/>
      <c r="HT109" s="208"/>
      <c r="HU109" s="208"/>
      <c r="HV109" s="208"/>
      <c r="HW109" s="208"/>
      <c r="HX109" s="208"/>
      <c r="HY109" s="208"/>
      <c r="HZ109" s="208"/>
      <c r="IA109" s="208"/>
      <c r="IB109" s="208"/>
      <c r="IC109" s="208"/>
      <c r="ID109" s="208"/>
      <c r="IE109" s="208"/>
      <c r="IF109" s="208"/>
      <c r="IG109" s="208"/>
      <c r="IH109" s="208"/>
      <c r="II109" s="208"/>
      <c r="IJ109" s="208"/>
      <c r="IK109" s="208"/>
      <c r="IL109" s="208"/>
      <c r="IM109" s="208"/>
      <c r="IN109" s="208"/>
      <c r="IO109" s="208"/>
      <c r="IP109" s="208"/>
    </row>
    <row r="110" spans="1:250" s="97" customFormat="1" ht="14.25" customHeight="1">
      <c r="A110" s="213"/>
      <c r="B110" s="214"/>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c r="AP110" s="215"/>
      <c r="AQ110" s="215"/>
      <c r="AR110" s="215"/>
      <c r="AS110" s="215"/>
      <c r="AT110" s="215"/>
      <c r="AU110" s="215"/>
      <c r="AV110" s="215"/>
      <c r="AW110" s="215"/>
      <c r="AX110" s="215"/>
      <c r="AY110" s="215"/>
      <c r="AZ110" s="215"/>
      <c r="BA110" s="215"/>
      <c r="BB110" s="215"/>
      <c r="BC110" s="215"/>
      <c r="BD110" s="215"/>
      <c r="BE110" s="215"/>
      <c r="BF110" s="215"/>
      <c r="BG110" s="215"/>
      <c r="BH110" s="215"/>
      <c r="BI110" s="215"/>
      <c r="BJ110" s="215"/>
      <c r="BK110" s="215"/>
      <c r="BL110" s="215"/>
      <c r="BM110" s="215"/>
      <c r="BN110" s="215"/>
      <c r="BO110" s="215"/>
      <c r="BP110" s="215"/>
      <c r="BQ110" s="215"/>
      <c r="BR110" s="215"/>
      <c r="BS110" s="215"/>
      <c r="BT110" s="215"/>
      <c r="BU110" s="215"/>
      <c r="BV110" s="215"/>
      <c r="BW110" s="215"/>
      <c r="BX110" s="215"/>
      <c r="BY110" s="215"/>
      <c r="BZ110" s="215"/>
      <c r="CA110" s="215"/>
      <c r="CB110" s="215"/>
      <c r="CC110" s="215"/>
      <c r="CD110" s="215"/>
      <c r="CE110" s="215"/>
      <c r="CF110" s="215"/>
      <c r="CG110" s="215"/>
      <c r="CH110" s="215"/>
      <c r="CI110" s="215"/>
      <c r="CJ110" s="215"/>
      <c r="CK110" s="215"/>
      <c r="CL110" s="215"/>
      <c r="CM110" s="215"/>
      <c r="CN110" s="215"/>
      <c r="CO110" s="215"/>
      <c r="CP110" s="215"/>
      <c r="CQ110" s="215"/>
      <c r="CR110" s="215"/>
      <c r="CS110" s="215"/>
      <c r="CT110" s="215"/>
      <c r="CU110" s="215"/>
      <c r="CV110" s="215"/>
      <c r="CW110" s="215"/>
      <c r="CX110" s="215"/>
      <c r="CY110" s="215"/>
      <c r="CZ110" s="215"/>
      <c r="DA110" s="215"/>
      <c r="DB110" s="215"/>
      <c r="DC110" s="215"/>
      <c r="DD110" s="215"/>
      <c r="DE110" s="215"/>
      <c r="DF110" s="215"/>
      <c r="DG110" s="215"/>
      <c r="DH110" s="215"/>
      <c r="DI110" s="215"/>
      <c r="DJ110" s="215"/>
      <c r="DK110" s="215"/>
      <c r="DL110" s="215"/>
      <c r="DM110" s="215"/>
      <c r="DN110" s="215"/>
      <c r="DO110" s="215"/>
      <c r="DP110" s="215"/>
      <c r="DQ110" s="215"/>
      <c r="DR110" s="215"/>
      <c r="DS110" s="215"/>
      <c r="DT110" s="215"/>
      <c r="DU110" s="215"/>
      <c r="DV110" s="215"/>
      <c r="DW110" s="215"/>
      <c r="DX110" s="215"/>
      <c r="DY110" s="215"/>
      <c r="DZ110" s="215"/>
      <c r="EA110" s="215"/>
      <c r="EB110" s="215"/>
      <c r="EC110" s="215"/>
      <c r="ED110" s="215"/>
      <c r="EE110" s="215"/>
      <c r="EF110" s="215"/>
      <c r="EG110" s="215"/>
      <c r="EH110" s="215"/>
      <c r="EI110" s="215"/>
      <c r="EJ110" s="215"/>
      <c r="EK110" s="215"/>
      <c r="EL110" s="215"/>
      <c r="EM110" s="215"/>
      <c r="EN110" s="215"/>
      <c r="EO110" s="215"/>
      <c r="EP110" s="215"/>
      <c r="EQ110" s="215"/>
      <c r="ER110" s="215"/>
      <c r="ES110" s="215"/>
      <c r="ET110" s="215"/>
      <c r="EU110" s="215"/>
      <c r="EV110" s="215"/>
      <c r="EW110" s="215"/>
      <c r="EX110" s="215"/>
      <c r="EY110" s="215"/>
      <c r="EZ110" s="215"/>
      <c r="FA110" s="215"/>
      <c r="FB110" s="215"/>
      <c r="FC110" s="215"/>
      <c r="FD110" s="215"/>
      <c r="FE110" s="215"/>
      <c r="FF110" s="215"/>
      <c r="FG110" s="215"/>
      <c r="FH110" s="215"/>
      <c r="FI110" s="215"/>
      <c r="FJ110" s="215"/>
      <c r="FK110" s="215"/>
      <c r="FL110" s="215"/>
      <c r="FM110" s="215"/>
      <c r="FN110" s="215"/>
      <c r="FO110" s="215"/>
      <c r="FP110" s="215"/>
      <c r="FQ110" s="215"/>
      <c r="FR110" s="215"/>
      <c r="FS110" s="215"/>
      <c r="FT110" s="215"/>
      <c r="FU110" s="215"/>
      <c r="FV110" s="215"/>
      <c r="FW110" s="215"/>
      <c r="FX110" s="215"/>
      <c r="FY110" s="215"/>
      <c r="FZ110" s="215"/>
      <c r="GA110" s="215"/>
      <c r="GB110" s="215"/>
      <c r="GC110" s="215"/>
      <c r="GD110" s="215"/>
      <c r="GE110" s="215"/>
      <c r="GF110" s="215"/>
      <c r="GG110" s="215"/>
      <c r="GH110" s="215"/>
      <c r="GI110" s="215"/>
      <c r="GJ110" s="215"/>
      <c r="GK110" s="215"/>
      <c r="GL110" s="215"/>
      <c r="GM110" s="215"/>
      <c r="GN110" s="215"/>
      <c r="GO110" s="215"/>
      <c r="GP110" s="215"/>
      <c r="GQ110" s="215"/>
      <c r="GR110" s="215"/>
      <c r="GS110" s="215"/>
      <c r="GT110" s="215"/>
      <c r="GU110" s="208"/>
      <c r="GV110" s="208"/>
      <c r="GW110" s="208"/>
      <c r="GX110" s="208"/>
      <c r="GY110" s="208"/>
      <c r="GZ110" s="208"/>
      <c r="HA110" s="208"/>
      <c r="HB110" s="208"/>
      <c r="HC110" s="208"/>
      <c r="HD110" s="208"/>
      <c r="HE110" s="208"/>
      <c r="HF110" s="208"/>
      <c r="HG110" s="208"/>
      <c r="HH110" s="208"/>
      <c r="HI110" s="208"/>
      <c r="HJ110" s="208"/>
      <c r="HK110" s="208"/>
      <c r="HL110" s="208"/>
      <c r="HM110" s="208"/>
      <c r="HN110" s="208"/>
      <c r="HO110" s="208"/>
      <c r="HP110" s="208"/>
      <c r="HQ110" s="208"/>
      <c r="HR110" s="208"/>
      <c r="HS110" s="208"/>
      <c r="HT110" s="208"/>
      <c r="HU110" s="208"/>
      <c r="HV110" s="208"/>
      <c r="HW110" s="208"/>
      <c r="HX110" s="208"/>
      <c r="HY110" s="208"/>
      <c r="HZ110" s="208"/>
      <c r="IA110" s="208"/>
      <c r="IB110" s="208"/>
      <c r="IC110" s="208"/>
      <c r="ID110" s="208"/>
      <c r="IE110" s="208"/>
      <c r="IF110" s="208"/>
      <c r="IG110" s="208"/>
      <c r="IH110" s="208"/>
      <c r="II110" s="208"/>
      <c r="IJ110" s="208"/>
      <c r="IK110" s="208"/>
      <c r="IL110" s="208"/>
      <c r="IM110" s="208"/>
      <c r="IN110" s="208"/>
      <c r="IO110" s="208"/>
      <c r="IP110" s="208"/>
    </row>
    <row r="111" spans="1:250" s="97" customFormat="1" ht="14.25" customHeight="1">
      <c r="A111" s="213"/>
      <c r="B111" s="214"/>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c r="AH111" s="215"/>
      <c r="AI111" s="215"/>
      <c r="AJ111" s="215"/>
      <c r="AK111" s="215"/>
      <c r="AL111" s="215"/>
      <c r="AM111" s="215"/>
      <c r="AN111" s="215"/>
      <c r="AO111" s="215"/>
      <c r="AP111" s="215"/>
      <c r="AQ111" s="215"/>
      <c r="AR111" s="215"/>
      <c r="AS111" s="215"/>
      <c r="AT111" s="215"/>
      <c r="AU111" s="215"/>
      <c r="AV111" s="215"/>
      <c r="AW111" s="215"/>
      <c r="AX111" s="215"/>
      <c r="AY111" s="215"/>
      <c r="AZ111" s="215"/>
      <c r="BA111" s="215"/>
      <c r="BB111" s="215"/>
      <c r="BC111" s="215"/>
      <c r="BD111" s="215"/>
      <c r="BE111" s="215"/>
      <c r="BF111" s="215"/>
      <c r="BG111" s="215"/>
      <c r="BH111" s="215"/>
      <c r="BI111" s="215"/>
      <c r="BJ111" s="215"/>
      <c r="BK111" s="215"/>
      <c r="BL111" s="215"/>
      <c r="BM111" s="215"/>
      <c r="BN111" s="215"/>
      <c r="BO111" s="215"/>
      <c r="BP111" s="215"/>
      <c r="BQ111" s="215"/>
      <c r="BR111" s="215"/>
      <c r="BS111" s="215"/>
      <c r="BT111" s="215"/>
      <c r="BU111" s="215"/>
      <c r="BV111" s="215"/>
      <c r="BW111" s="215"/>
      <c r="BX111" s="215"/>
      <c r="BY111" s="215"/>
      <c r="BZ111" s="215"/>
      <c r="CA111" s="215"/>
      <c r="CB111" s="215"/>
      <c r="CC111" s="215"/>
      <c r="CD111" s="215"/>
      <c r="CE111" s="215"/>
      <c r="CF111" s="215"/>
      <c r="CG111" s="215"/>
      <c r="CH111" s="215"/>
      <c r="CI111" s="215"/>
      <c r="CJ111" s="215"/>
      <c r="CK111" s="215"/>
      <c r="CL111" s="215"/>
      <c r="CM111" s="215"/>
      <c r="CN111" s="215"/>
      <c r="CO111" s="215"/>
      <c r="CP111" s="215"/>
      <c r="CQ111" s="215"/>
      <c r="CR111" s="215"/>
      <c r="CS111" s="215"/>
      <c r="CT111" s="215"/>
      <c r="CU111" s="215"/>
      <c r="CV111" s="215"/>
      <c r="CW111" s="215"/>
      <c r="CX111" s="215"/>
      <c r="CY111" s="215"/>
      <c r="CZ111" s="215"/>
      <c r="DA111" s="215"/>
      <c r="DB111" s="215"/>
      <c r="DC111" s="215"/>
      <c r="DD111" s="215"/>
      <c r="DE111" s="215"/>
      <c r="DF111" s="215"/>
      <c r="DG111" s="215"/>
      <c r="DH111" s="215"/>
      <c r="DI111" s="215"/>
      <c r="DJ111" s="215"/>
      <c r="DK111" s="215"/>
      <c r="DL111" s="215"/>
      <c r="DM111" s="215"/>
      <c r="DN111" s="215"/>
      <c r="DO111" s="215"/>
      <c r="DP111" s="215"/>
      <c r="DQ111" s="215"/>
      <c r="DR111" s="215"/>
      <c r="DS111" s="215"/>
      <c r="DT111" s="215"/>
      <c r="DU111" s="215"/>
      <c r="DV111" s="215"/>
      <c r="DW111" s="215"/>
      <c r="DX111" s="215"/>
      <c r="DY111" s="215"/>
      <c r="DZ111" s="215"/>
      <c r="EA111" s="215"/>
      <c r="EB111" s="215"/>
      <c r="EC111" s="215"/>
      <c r="ED111" s="215"/>
      <c r="EE111" s="215"/>
      <c r="EF111" s="215"/>
      <c r="EG111" s="215"/>
      <c r="EH111" s="215"/>
      <c r="EI111" s="215"/>
      <c r="EJ111" s="215"/>
      <c r="EK111" s="215"/>
      <c r="EL111" s="215"/>
      <c r="EM111" s="215"/>
      <c r="EN111" s="215"/>
      <c r="EO111" s="215"/>
      <c r="EP111" s="215"/>
      <c r="EQ111" s="215"/>
      <c r="ER111" s="215"/>
      <c r="ES111" s="215"/>
      <c r="ET111" s="215"/>
      <c r="EU111" s="215"/>
      <c r="EV111" s="215"/>
      <c r="EW111" s="215"/>
      <c r="EX111" s="215"/>
      <c r="EY111" s="215"/>
      <c r="EZ111" s="215"/>
      <c r="FA111" s="215"/>
      <c r="FB111" s="215"/>
      <c r="FC111" s="215"/>
      <c r="FD111" s="215"/>
      <c r="FE111" s="215"/>
      <c r="FF111" s="215"/>
      <c r="FG111" s="215"/>
      <c r="FH111" s="215"/>
      <c r="FI111" s="215"/>
      <c r="FJ111" s="215"/>
      <c r="FK111" s="215"/>
      <c r="FL111" s="215"/>
      <c r="FM111" s="215"/>
      <c r="FN111" s="215"/>
      <c r="FO111" s="215"/>
      <c r="FP111" s="215"/>
      <c r="FQ111" s="215"/>
      <c r="FR111" s="215"/>
      <c r="FS111" s="215"/>
      <c r="FT111" s="215"/>
      <c r="FU111" s="215"/>
      <c r="FV111" s="215"/>
      <c r="FW111" s="215"/>
      <c r="FX111" s="215"/>
      <c r="FY111" s="215"/>
      <c r="FZ111" s="215"/>
      <c r="GA111" s="215"/>
      <c r="GB111" s="215"/>
      <c r="GC111" s="215"/>
      <c r="GD111" s="215"/>
      <c r="GE111" s="215"/>
      <c r="GF111" s="215"/>
      <c r="GG111" s="215"/>
      <c r="GH111" s="215"/>
      <c r="GI111" s="215"/>
      <c r="GJ111" s="215"/>
      <c r="GK111" s="215"/>
      <c r="GL111" s="215"/>
      <c r="GM111" s="215"/>
      <c r="GN111" s="215"/>
      <c r="GO111" s="215"/>
      <c r="GP111" s="215"/>
      <c r="GQ111" s="215"/>
      <c r="GR111" s="215"/>
      <c r="GS111" s="215"/>
      <c r="GT111" s="215"/>
      <c r="GU111" s="208"/>
      <c r="GV111" s="208"/>
      <c r="GW111" s="208"/>
      <c r="GX111" s="208"/>
      <c r="GY111" s="208"/>
      <c r="GZ111" s="208"/>
      <c r="HA111" s="208"/>
      <c r="HB111" s="208"/>
      <c r="HC111" s="208"/>
      <c r="HD111" s="208"/>
      <c r="HE111" s="208"/>
      <c r="HF111" s="208"/>
      <c r="HG111" s="208"/>
      <c r="HH111" s="208"/>
      <c r="HI111" s="208"/>
      <c r="HJ111" s="208"/>
      <c r="HK111" s="208"/>
      <c r="HL111" s="208"/>
      <c r="HM111" s="208"/>
      <c r="HN111" s="208"/>
      <c r="HO111" s="208"/>
      <c r="HP111" s="208"/>
      <c r="HQ111" s="208"/>
      <c r="HR111" s="208"/>
      <c r="HS111" s="208"/>
      <c r="HT111" s="208"/>
      <c r="HU111" s="208"/>
      <c r="HV111" s="208"/>
      <c r="HW111" s="208"/>
      <c r="HX111" s="208"/>
      <c r="HY111" s="208"/>
      <c r="HZ111" s="208"/>
      <c r="IA111" s="208"/>
      <c r="IB111" s="208"/>
      <c r="IC111" s="208"/>
      <c r="ID111" s="208"/>
      <c r="IE111" s="208"/>
      <c r="IF111" s="208"/>
      <c r="IG111" s="208"/>
      <c r="IH111" s="208"/>
      <c r="II111" s="208"/>
      <c r="IJ111" s="208"/>
      <c r="IK111" s="208"/>
      <c r="IL111" s="208"/>
      <c r="IM111" s="208"/>
      <c r="IN111" s="208"/>
      <c r="IO111" s="208"/>
      <c r="IP111" s="208"/>
    </row>
    <row r="112" spans="1:250" s="97" customFormat="1" ht="14.25" customHeight="1">
      <c r="A112" s="213"/>
      <c r="B112" s="214"/>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5"/>
      <c r="AY112" s="215"/>
      <c r="AZ112" s="215"/>
      <c r="BA112" s="215"/>
      <c r="BB112" s="215"/>
      <c r="BC112" s="215"/>
      <c r="BD112" s="215"/>
      <c r="BE112" s="215"/>
      <c r="BF112" s="215"/>
      <c r="BG112" s="215"/>
      <c r="BH112" s="215"/>
      <c r="BI112" s="215"/>
      <c r="BJ112" s="215"/>
      <c r="BK112" s="215"/>
      <c r="BL112" s="215"/>
      <c r="BM112" s="215"/>
      <c r="BN112" s="215"/>
      <c r="BO112" s="215"/>
      <c r="BP112" s="215"/>
      <c r="BQ112" s="215"/>
      <c r="BR112" s="215"/>
      <c r="BS112" s="215"/>
      <c r="BT112" s="215"/>
      <c r="BU112" s="215"/>
      <c r="BV112" s="215"/>
      <c r="BW112" s="215"/>
      <c r="BX112" s="215"/>
      <c r="BY112" s="215"/>
      <c r="BZ112" s="215"/>
      <c r="CA112" s="215"/>
      <c r="CB112" s="215"/>
      <c r="CC112" s="215"/>
      <c r="CD112" s="215"/>
      <c r="CE112" s="215"/>
      <c r="CF112" s="215"/>
      <c r="CG112" s="215"/>
      <c r="CH112" s="215"/>
      <c r="CI112" s="215"/>
      <c r="CJ112" s="215"/>
      <c r="CK112" s="215"/>
      <c r="CL112" s="215"/>
      <c r="CM112" s="215"/>
      <c r="CN112" s="215"/>
      <c r="CO112" s="215"/>
      <c r="CP112" s="215"/>
      <c r="CQ112" s="215"/>
      <c r="CR112" s="215"/>
      <c r="CS112" s="215"/>
      <c r="CT112" s="215"/>
      <c r="CU112" s="215"/>
      <c r="CV112" s="215"/>
      <c r="CW112" s="215"/>
      <c r="CX112" s="215"/>
      <c r="CY112" s="215"/>
      <c r="CZ112" s="215"/>
      <c r="DA112" s="215"/>
      <c r="DB112" s="215"/>
      <c r="DC112" s="215"/>
      <c r="DD112" s="215"/>
      <c r="DE112" s="215"/>
      <c r="DF112" s="215"/>
      <c r="DG112" s="215"/>
      <c r="DH112" s="215"/>
      <c r="DI112" s="215"/>
      <c r="DJ112" s="215"/>
      <c r="DK112" s="215"/>
      <c r="DL112" s="215"/>
      <c r="DM112" s="215"/>
      <c r="DN112" s="215"/>
      <c r="DO112" s="215"/>
      <c r="DP112" s="215"/>
      <c r="DQ112" s="215"/>
      <c r="DR112" s="215"/>
      <c r="DS112" s="215"/>
      <c r="DT112" s="215"/>
      <c r="DU112" s="215"/>
      <c r="DV112" s="215"/>
      <c r="DW112" s="215"/>
      <c r="DX112" s="215"/>
      <c r="DY112" s="215"/>
      <c r="DZ112" s="215"/>
      <c r="EA112" s="215"/>
      <c r="EB112" s="215"/>
      <c r="EC112" s="215"/>
      <c r="ED112" s="215"/>
      <c r="EE112" s="215"/>
      <c r="EF112" s="215"/>
      <c r="EG112" s="215"/>
      <c r="EH112" s="215"/>
      <c r="EI112" s="215"/>
      <c r="EJ112" s="215"/>
      <c r="EK112" s="215"/>
      <c r="EL112" s="215"/>
      <c r="EM112" s="215"/>
      <c r="EN112" s="215"/>
      <c r="EO112" s="215"/>
      <c r="EP112" s="215"/>
      <c r="EQ112" s="215"/>
      <c r="ER112" s="215"/>
      <c r="ES112" s="215"/>
      <c r="ET112" s="215"/>
      <c r="EU112" s="215"/>
      <c r="EV112" s="215"/>
      <c r="EW112" s="215"/>
      <c r="EX112" s="215"/>
      <c r="EY112" s="215"/>
      <c r="EZ112" s="215"/>
      <c r="FA112" s="215"/>
      <c r="FB112" s="215"/>
      <c r="FC112" s="215"/>
      <c r="FD112" s="215"/>
      <c r="FE112" s="215"/>
      <c r="FF112" s="215"/>
      <c r="FG112" s="215"/>
      <c r="FH112" s="215"/>
      <c r="FI112" s="215"/>
      <c r="FJ112" s="215"/>
      <c r="FK112" s="215"/>
      <c r="FL112" s="215"/>
      <c r="FM112" s="215"/>
      <c r="FN112" s="215"/>
      <c r="FO112" s="215"/>
      <c r="FP112" s="215"/>
      <c r="FQ112" s="215"/>
      <c r="FR112" s="215"/>
      <c r="FS112" s="215"/>
      <c r="FT112" s="215"/>
      <c r="FU112" s="215"/>
      <c r="FV112" s="215"/>
      <c r="FW112" s="215"/>
      <c r="FX112" s="215"/>
      <c r="FY112" s="215"/>
      <c r="FZ112" s="215"/>
      <c r="GA112" s="215"/>
      <c r="GB112" s="215"/>
      <c r="GC112" s="215"/>
      <c r="GD112" s="215"/>
      <c r="GE112" s="215"/>
      <c r="GF112" s="215"/>
      <c r="GG112" s="215"/>
      <c r="GH112" s="215"/>
      <c r="GI112" s="215"/>
      <c r="GJ112" s="215"/>
      <c r="GK112" s="215"/>
      <c r="GL112" s="215"/>
      <c r="GM112" s="215"/>
      <c r="GN112" s="215"/>
      <c r="GO112" s="215"/>
      <c r="GP112" s="215"/>
      <c r="GQ112" s="215"/>
      <c r="GR112" s="215"/>
      <c r="GS112" s="215"/>
      <c r="GT112" s="215"/>
      <c r="GU112" s="208"/>
      <c r="GV112" s="208"/>
      <c r="GW112" s="208"/>
      <c r="GX112" s="208"/>
      <c r="GY112" s="208"/>
      <c r="GZ112" s="208"/>
      <c r="HA112" s="208"/>
      <c r="HB112" s="208"/>
      <c r="HC112" s="208"/>
      <c r="HD112" s="208"/>
      <c r="HE112" s="208"/>
      <c r="HF112" s="208"/>
      <c r="HG112" s="208"/>
      <c r="HH112" s="208"/>
      <c r="HI112" s="208"/>
      <c r="HJ112" s="208"/>
      <c r="HK112" s="208"/>
      <c r="HL112" s="208"/>
      <c r="HM112" s="208"/>
      <c r="HN112" s="208"/>
      <c r="HO112" s="208"/>
      <c r="HP112" s="208"/>
      <c r="HQ112" s="208"/>
      <c r="HR112" s="208"/>
      <c r="HS112" s="208"/>
      <c r="HT112" s="208"/>
      <c r="HU112" s="208"/>
      <c r="HV112" s="208"/>
      <c r="HW112" s="208"/>
      <c r="HX112" s="208"/>
      <c r="HY112" s="208"/>
      <c r="HZ112" s="208"/>
      <c r="IA112" s="208"/>
      <c r="IB112" s="208"/>
      <c r="IC112" s="208"/>
      <c r="ID112" s="208"/>
      <c r="IE112" s="208"/>
      <c r="IF112" s="208"/>
      <c r="IG112" s="208"/>
      <c r="IH112" s="208"/>
      <c r="II112" s="208"/>
      <c r="IJ112" s="208"/>
      <c r="IK112" s="208"/>
      <c r="IL112" s="208"/>
      <c r="IM112" s="208"/>
      <c r="IN112" s="208"/>
      <c r="IO112" s="208"/>
      <c r="IP112" s="208"/>
    </row>
    <row r="113" spans="1:250" s="97" customFormat="1" ht="14.25" customHeight="1">
      <c r="A113" s="213"/>
      <c r="B113" s="214"/>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5"/>
      <c r="AR113" s="215"/>
      <c r="AS113" s="215"/>
      <c r="AT113" s="215"/>
      <c r="AU113" s="215"/>
      <c r="AV113" s="215"/>
      <c r="AW113" s="215"/>
      <c r="AX113" s="215"/>
      <c r="AY113" s="215"/>
      <c r="AZ113" s="215"/>
      <c r="BA113" s="215"/>
      <c r="BB113" s="215"/>
      <c r="BC113" s="215"/>
      <c r="BD113" s="215"/>
      <c r="BE113" s="215"/>
      <c r="BF113" s="215"/>
      <c r="BG113" s="215"/>
      <c r="BH113" s="215"/>
      <c r="BI113" s="215"/>
      <c r="BJ113" s="215"/>
      <c r="BK113" s="215"/>
      <c r="BL113" s="215"/>
      <c r="BM113" s="215"/>
      <c r="BN113" s="215"/>
      <c r="BO113" s="215"/>
      <c r="BP113" s="215"/>
      <c r="BQ113" s="215"/>
      <c r="BR113" s="215"/>
      <c r="BS113" s="215"/>
      <c r="BT113" s="215"/>
      <c r="BU113" s="215"/>
      <c r="BV113" s="215"/>
      <c r="BW113" s="215"/>
      <c r="BX113" s="215"/>
      <c r="BY113" s="215"/>
      <c r="BZ113" s="215"/>
      <c r="CA113" s="215"/>
      <c r="CB113" s="215"/>
      <c r="CC113" s="215"/>
      <c r="CD113" s="215"/>
      <c r="CE113" s="215"/>
      <c r="CF113" s="215"/>
      <c r="CG113" s="215"/>
      <c r="CH113" s="215"/>
      <c r="CI113" s="215"/>
      <c r="CJ113" s="215"/>
      <c r="CK113" s="215"/>
      <c r="CL113" s="215"/>
      <c r="CM113" s="215"/>
      <c r="CN113" s="215"/>
      <c r="CO113" s="215"/>
      <c r="CP113" s="215"/>
      <c r="CQ113" s="215"/>
      <c r="CR113" s="215"/>
      <c r="CS113" s="215"/>
      <c r="CT113" s="215"/>
      <c r="CU113" s="215"/>
      <c r="CV113" s="215"/>
      <c r="CW113" s="215"/>
      <c r="CX113" s="215"/>
      <c r="CY113" s="215"/>
      <c r="CZ113" s="215"/>
      <c r="DA113" s="215"/>
      <c r="DB113" s="215"/>
      <c r="DC113" s="215"/>
      <c r="DD113" s="215"/>
      <c r="DE113" s="215"/>
      <c r="DF113" s="215"/>
      <c r="DG113" s="215"/>
      <c r="DH113" s="215"/>
      <c r="DI113" s="215"/>
      <c r="DJ113" s="215"/>
      <c r="DK113" s="215"/>
      <c r="DL113" s="215"/>
      <c r="DM113" s="215"/>
      <c r="DN113" s="215"/>
      <c r="DO113" s="215"/>
      <c r="DP113" s="215"/>
      <c r="DQ113" s="215"/>
      <c r="DR113" s="215"/>
      <c r="DS113" s="215"/>
      <c r="DT113" s="215"/>
      <c r="DU113" s="215"/>
      <c r="DV113" s="215"/>
      <c r="DW113" s="215"/>
      <c r="DX113" s="215"/>
      <c r="DY113" s="215"/>
      <c r="DZ113" s="215"/>
      <c r="EA113" s="215"/>
      <c r="EB113" s="215"/>
      <c r="EC113" s="215"/>
      <c r="ED113" s="215"/>
      <c r="EE113" s="215"/>
      <c r="EF113" s="215"/>
      <c r="EG113" s="215"/>
      <c r="EH113" s="215"/>
      <c r="EI113" s="215"/>
      <c r="EJ113" s="215"/>
      <c r="EK113" s="215"/>
      <c r="EL113" s="215"/>
      <c r="EM113" s="215"/>
      <c r="EN113" s="215"/>
      <c r="EO113" s="215"/>
      <c r="EP113" s="215"/>
      <c r="EQ113" s="215"/>
      <c r="ER113" s="215"/>
      <c r="ES113" s="215"/>
      <c r="ET113" s="215"/>
      <c r="EU113" s="215"/>
      <c r="EV113" s="215"/>
      <c r="EW113" s="215"/>
      <c r="EX113" s="215"/>
      <c r="EY113" s="215"/>
      <c r="EZ113" s="215"/>
      <c r="FA113" s="215"/>
      <c r="FB113" s="215"/>
      <c r="FC113" s="215"/>
      <c r="FD113" s="215"/>
      <c r="FE113" s="215"/>
      <c r="FF113" s="215"/>
      <c r="FG113" s="215"/>
      <c r="FH113" s="215"/>
      <c r="FI113" s="215"/>
      <c r="FJ113" s="215"/>
      <c r="FK113" s="215"/>
      <c r="FL113" s="215"/>
      <c r="FM113" s="215"/>
      <c r="FN113" s="215"/>
      <c r="FO113" s="215"/>
      <c r="FP113" s="215"/>
      <c r="FQ113" s="215"/>
      <c r="FR113" s="215"/>
      <c r="FS113" s="215"/>
      <c r="FT113" s="215"/>
      <c r="FU113" s="215"/>
      <c r="FV113" s="215"/>
      <c r="FW113" s="215"/>
      <c r="FX113" s="215"/>
      <c r="FY113" s="215"/>
      <c r="FZ113" s="215"/>
      <c r="GA113" s="215"/>
      <c r="GB113" s="215"/>
      <c r="GC113" s="215"/>
      <c r="GD113" s="215"/>
      <c r="GE113" s="215"/>
      <c r="GF113" s="215"/>
      <c r="GG113" s="215"/>
      <c r="GH113" s="215"/>
      <c r="GI113" s="215"/>
      <c r="GJ113" s="215"/>
      <c r="GK113" s="215"/>
      <c r="GL113" s="215"/>
      <c r="GM113" s="215"/>
      <c r="GN113" s="215"/>
      <c r="GO113" s="215"/>
      <c r="GP113" s="215"/>
      <c r="GQ113" s="215"/>
      <c r="GR113" s="215"/>
      <c r="GS113" s="215"/>
      <c r="GT113" s="215"/>
      <c r="GU113" s="208"/>
      <c r="GV113" s="208"/>
      <c r="GW113" s="208"/>
      <c r="GX113" s="208"/>
      <c r="GY113" s="208"/>
      <c r="GZ113" s="208"/>
      <c r="HA113" s="208"/>
      <c r="HB113" s="208"/>
      <c r="HC113" s="208"/>
      <c r="HD113" s="208"/>
      <c r="HE113" s="208"/>
      <c r="HF113" s="208"/>
      <c r="HG113" s="208"/>
      <c r="HH113" s="208"/>
      <c r="HI113" s="208"/>
      <c r="HJ113" s="208"/>
      <c r="HK113" s="208"/>
      <c r="HL113" s="208"/>
      <c r="HM113" s="208"/>
      <c r="HN113" s="208"/>
      <c r="HO113" s="208"/>
      <c r="HP113" s="208"/>
      <c r="HQ113" s="208"/>
      <c r="HR113" s="208"/>
      <c r="HS113" s="208"/>
      <c r="HT113" s="208"/>
      <c r="HU113" s="208"/>
      <c r="HV113" s="208"/>
      <c r="HW113" s="208"/>
      <c r="HX113" s="208"/>
      <c r="HY113" s="208"/>
      <c r="HZ113" s="208"/>
      <c r="IA113" s="208"/>
      <c r="IB113" s="208"/>
      <c r="IC113" s="208"/>
      <c r="ID113" s="208"/>
      <c r="IE113" s="208"/>
      <c r="IF113" s="208"/>
      <c r="IG113" s="208"/>
      <c r="IH113" s="208"/>
      <c r="II113" s="208"/>
      <c r="IJ113" s="208"/>
      <c r="IK113" s="208"/>
      <c r="IL113" s="208"/>
      <c r="IM113" s="208"/>
      <c r="IN113" s="208"/>
      <c r="IO113" s="208"/>
      <c r="IP113" s="208"/>
    </row>
    <row r="114" spans="1:250" s="97" customFormat="1" ht="14.25" customHeight="1">
      <c r="A114" s="213"/>
      <c r="B114" s="214"/>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c r="AR114" s="215"/>
      <c r="AS114" s="215"/>
      <c r="AT114" s="215"/>
      <c r="AU114" s="215"/>
      <c r="AV114" s="215"/>
      <c r="AW114" s="215"/>
      <c r="AX114" s="215"/>
      <c r="AY114" s="215"/>
      <c r="AZ114" s="215"/>
      <c r="BA114" s="215"/>
      <c r="BB114" s="215"/>
      <c r="BC114" s="215"/>
      <c r="BD114" s="215"/>
      <c r="BE114" s="215"/>
      <c r="BF114" s="215"/>
      <c r="BG114" s="215"/>
      <c r="BH114" s="215"/>
      <c r="BI114" s="215"/>
      <c r="BJ114" s="215"/>
      <c r="BK114" s="215"/>
      <c r="BL114" s="215"/>
      <c r="BM114" s="215"/>
      <c r="BN114" s="215"/>
      <c r="BO114" s="215"/>
      <c r="BP114" s="215"/>
      <c r="BQ114" s="215"/>
      <c r="BR114" s="215"/>
      <c r="BS114" s="215"/>
      <c r="BT114" s="215"/>
      <c r="BU114" s="215"/>
      <c r="BV114" s="215"/>
      <c r="BW114" s="215"/>
      <c r="BX114" s="215"/>
      <c r="BY114" s="215"/>
      <c r="BZ114" s="215"/>
      <c r="CA114" s="215"/>
      <c r="CB114" s="215"/>
      <c r="CC114" s="215"/>
      <c r="CD114" s="215"/>
      <c r="CE114" s="215"/>
      <c r="CF114" s="215"/>
      <c r="CG114" s="215"/>
      <c r="CH114" s="215"/>
      <c r="CI114" s="215"/>
      <c r="CJ114" s="215"/>
      <c r="CK114" s="215"/>
      <c r="CL114" s="215"/>
      <c r="CM114" s="215"/>
      <c r="CN114" s="215"/>
      <c r="CO114" s="215"/>
      <c r="CP114" s="215"/>
      <c r="CQ114" s="215"/>
      <c r="CR114" s="215"/>
      <c r="CS114" s="215"/>
      <c r="CT114" s="215"/>
      <c r="CU114" s="215"/>
      <c r="CV114" s="215"/>
      <c r="CW114" s="215"/>
      <c r="CX114" s="215"/>
      <c r="CY114" s="215"/>
      <c r="CZ114" s="215"/>
      <c r="DA114" s="215"/>
      <c r="DB114" s="215"/>
      <c r="DC114" s="215"/>
      <c r="DD114" s="215"/>
      <c r="DE114" s="215"/>
      <c r="DF114" s="215"/>
      <c r="DG114" s="215"/>
      <c r="DH114" s="215"/>
      <c r="DI114" s="215"/>
      <c r="DJ114" s="215"/>
      <c r="DK114" s="215"/>
      <c r="DL114" s="215"/>
      <c r="DM114" s="215"/>
      <c r="DN114" s="215"/>
      <c r="DO114" s="215"/>
      <c r="DP114" s="215"/>
      <c r="DQ114" s="215"/>
      <c r="DR114" s="215"/>
      <c r="DS114" s="215"/>
      <c r="DT114" s="215"/>
      <c r="DU114" s="215"/>
      <c r="DV114" s="215"/>
      <c r="DW114" s="215"/>
      <c r="DX114" s="215"/>
      <c r="DY114" s="215"/>
      <c r="DZ114" s="215"/>
      <c r="EA114" s="215"/>
      <c r="EB114" s="215"/>
      <c r="EC114" s="215"/>
      <c r="ED114" s="215"/>
      <c r="EE114" s="215"/>
      <c r="EF114" s="215"/>
      <c r="EG114" s="215"/>
      <c r="EH114" s="215"/>
      <c r="EI114" s="215"/>
      <c r="EJ114" s="215"/>
      <c r="EK114" s="215"/>
      <c r="EL114" s="215"/>
      <c r="EM114" s="215"/>
      <c r="EN114" s="215"/>
      <c r="EO114" s="215"/>
      <c r="EP114" s="215"/>
      <c r="EQ114" s="215"/>
      <c r="ER114" s="215"/>
      <c r="ES114" s="215"/>
      <c r="ET114" s="215"/>
      <c r="EU114" s="215"/>
      <c r="EV114" s="215"/>
      <c r="EW114" s="215"/>
      <c r="EX114" s="215"/>
      <c r="EY114" s="215"/>
      <c r="EZ114" s="215"/>
      <c r="FA114" s="215"/>
      <c r="FB114" s="215"/>
      <c r="FC114" s="215"/>
      <c r="FD114" s="215"/>
      <c r="FE114" s="215"/>
      <c r="FF114" s="215"/>
      <c r="FG114" s="215"/>
      <c r="FH114" s="215"/>
      <c r="FI114" s="215"/>
      <c r="FJ114" s="215"/>
      <c r="FK114" s="215"/>
      <c r="FL114" s="215"/>
      <c r="FM114" s="215"/>
      <c r="FN114" s="215"/>
      <c r="FO114" s="215"/>
      <c r="FP114" s="215"/>
      <c r="FQ114" s="215"/>
      <c r="FR114" s="215"/>
      <c r="FS114" s="215"/>
      <c r="FT114" s="215"/>
      <c r="FU114" s="215"/>
      <c r="FV114" s="215"/>
      <c r="FW114" s="215"/>
      <c r="FX114" s="215"/>
      <c r="FY114" s="215"/>
      <c r="FZ114" s="215"/>
      <c r="GA114" s="215"/>
      <c r="GB114" s="215"/>
      <c r="GC114" s="215"/>
      <c r="GD114" s="215"/>
      <c r="GE114" s="215"/>
      <c r="GF114" s="215"/>
      <c r="GG114" s="215"/>
      <c r="GH114" s="215"/>
      <c r="GI114" s="215"/>
      <c r="GJ114" s="215"/>
      <c r="GK114" s="215"/>
      <c r="GL114" s="215"/>
      <c r="GM114" s="215"/>
      <c r="GN114" s="215"/>
      <c r="GO114" s="215"/>
      <c r="GP114" s="215"/>
      <c r="GQ114" s="215"/>
      <c r="GR114" s="215"/>
      <c r="GS114" s="215"/>
      <c r="GT114" s="215"/>
      <c r="GU114" s="208"/>
      <c r="GV114" s="208"/>
      <c r="GW114" s="208"/>
      <c r="GX114" s="208"/>
      <c r="GY114" s="208"/>
      <c r="GZ114" s="208"/>
      <c r="HA114" s="208"/>
      <c r="HB114" s="208"/>
      <c r="HC114" s="208"/>
      <c r="HD114" s="208"/>
      <c r="HE114" s="208"/>
      <c r="HF114" s="208"/>
      <c r="HG114" s="208"/>
      <c r="HH114" s="208"/>
      <c r="HI114" s="208"/>
      <c r="HJ114" s="208"/>
      <c r="HK114" s="208"/>
      <c r="HL114" s="208"/>
      <c r="HM114" s="208"/>
      <c r="HN114" s="208"/>
      <c r="HO114" s="208"/>
      <c r="HP114" s="208"/>
      <c r="HQ114" s="208"/>
      <c r="HR114" s="208"/>
      <c r="HS114" s="208"/>
      <c r="HT114" s="208"/>
      <c r="HU114" s="208"/>
      <c r="HV114" s="208"/>
      <c r="HW114" s="208"/>
      <c r="HX114" s="208"/>
      <c r="HY114" s="208"/>
      <c r="HZ114" s="208"/>
      <c r="IA114" s="208"/>
      <c r="IB114" s="208"/>
      <c r="IC114" s="208"/>
      <c r="ID114" s="208"/>
      <c r="IE114" s="208"/>
      <c r="IF114" s="208"/>
      <c r="IG114" s="208"/>
      <c r="IH114" s="208"/>
      <c r="II114" s="208"/>
      <c r="IJ114" s="208"/>
      <c r="IK114" s="208"/>
      <c r="IL114" s="208"/>
      <c r="IM114" s="208"/>
      <c r="IN114" s="208"/>
      <c r="IO114" s="208"/>
      <c r="IP114" s="208"/>
    </row>
    <row r="115" spans="1:250" s="97" customFormat="1" ht="14.25" customHeight="1">
      <c r="A115" s="213"/>
      <c r="B115" s="214"/>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5"/>
      <c r="AN115" s="215"/>
      <c r="AO115" s="215"/>
      <c r="AP115" s="215"/>
      <c r="AQ115" s="215"/>
      <c r="AR115" s="215"/>
      <c r="AS115" s="215"/>
      <c r="AT115" s="215"/>
      <c r="AU115" s="215"/>
      <c r="AV115" s="215"/>
      <c r="AW115" s="215"/>
      <c r="AX115" s="215"/>
      <c r="AY115" s="215"/>
      <c r="AZ115" s="215"/>
      <c r="BA115" s="215"/>
      <c r="BB115" s="215"/>
      <c r="BC115" s="215"/>
      <c r="BD115" s="215"/>
      <c r="BE115" s="215"/>
      <c r="BF115" s="215"/>
      <c r="BG115" s="215"/>
      <c r="BH115" s="215"/>
      <c r="BI115" s="215"/>
      <c r="BJ115" s="215"/>
      <c r="BK115" s="215"/>
      <c r="BL115" s="215"/>
      <c r="BM115" s="215"/>
      <c r="BN115" s="215"/>
      <c r="BO115" s="215"/>
      <c r="BP115" s="215"/>
      <c r="BQ115" s="215"/>
      <c r="BR115" s="215"/>
      <c r="BS115" s="215"/>
      <c r="BT115" s="215"/>
      <c r="BU115" s="215"/>
      <c r="BV115" s="215"/>
      <c r="BW115" s="215"/>
      <c r="BX115" s="215"/>
      <c r="BY115" s="215"/>
      <c r="BZ115" s="215"/>
      <c r="CA115" s="215"/>
      <c r="CB115" s="215"/>
      <c r="CC115" s="215"/>
      <c r="CD115" s="215"/>
      <c r="CE115" s="215"/>
      <c r="CF115" s="215"/>
      <c r="CG115" s="215"/>
      <c r="CH115" s="215"/>
      <c r="CI115" s="215"/>
      <c r="CJ115" s="215"/>
      <c r="CK115" s="215"/>
      <c r="CL115" s="215"/>
      <c r="CM115" s="215"/>
      <c r="CN115" s="215"/>
      <c r="CO115" s="215"/>
      <c r="CP115" s="215"/>
      <c r="CQ115" s="215"/>
      <c r="CR115" s="215"/>
      <c r="CS115" s="215"/>
      <c r="CT115" s="215"/>
      <c r="CU115" s="215"/>
      <c r="CV115" s="215"/>
      <c r="CW115" s="215"/>
      <c r="CX115" s="215"/>
      <c r="CY115" s="215"/>
      <c r="CZ115" s="215"/>
      <c r="DA115" s="215"/>
      <c r="DB115" s="215"/>
      <c r="DC115" s="215"/>
      <c r="DD115" s="215"/>
      <c r="DE115" s="215"/>
      <c r="DF115" s="215"/>
      <c r="DG115" s="215"/>
      <c r="DH115" s="215"/>
      <c r="DI115" s="215"/>
      <c r="DJ115" s="215"/>
      <c r="DK115" s="215"/>
      <c r="DL115" s="215"/>
      <c r="DM115" s="215"/>
      <c r="DN115" s="215"/>
      <c r="DO115" s="215"/>
      <c r="DP115" s="215"/>
      <c r="DQ115" s="215"/>
      <c r="DR115" s="215"/>
      <c r="DS115" s="215"/>
      <c r="DT115" s="215"/>
      <c r="DU115" s="215"/>
      <c r="DV115" s="215"/>
      <c r="DW115" s="215"/>
      <c r="DX115" s="215"/>
      <c r="DY115" s="215"/>
      <c r="DZ115" s="215"/>
      <c r="EA115" s="215"/>
      <c r="EB115" s="215"/>
      <c r="EC115" s="215"/>
      <c r="ED115" s="215"/>
      <c r="EE115" s="215"/>
      <c r="EF115" s="215"/>
      <c r="EG115" s="215"/>
      <c r="EH115" s="215"/>
      <c r="EI115" s="215"/>
      <c r="EJ115" s="215"/>
      <c r="EK115" s="215"/>
      <c r="EL115" s="215"/>
      <c r="EM115" s="215"/>
      <c r="EN115" s="215"/>
      <c r="EO115" s="215"/>
      <c r="EP115" s="215"/>
      <c r="EQ115" s="215"/>
      <c r="ER115" s="215"/>
      <c r="ES115" s="215"/>
      <c r="ET115" s="215"/>
      <c r="EU115" s="215"/>
      <c r="EV115" s="215"/>
      <c r="EW115" s="215"/>
      <c r="EX115" s="215"/>
      <c r="EY115" s="215"/>
      <c r="EZ115" s="215"/>
      <c r="FA115" s="215"/>
      <c r="FB115" s="215"/>
      <c r="FC115" s="215"/>
      <c r="FD115" s="215"/>
      <c r="FE115" s="215"/>
      <c r="FF115" s="215"/>
      <c r="FG115" s="215"/>
      <c r="FH115" s="215"/>
      <c r="FI115" s="215"/>
      <c r="FJ115" s="215"/>
      <c r="FK115" s="215"/>
      <c r="FL115" s="215"/>
      <c r="FM115" s="215"/>
      <c r="FN115" s="215"/>
      <c r="FO115" s="215"/>
      <c r="FP115" s="215"/>
      <c r="FQ115" s="215"/>
      <c r="FR115" s="215"/>
      <c r="FS115" s="215"/>
      <c r="FT115" s="215"/>
      <c r="FU115" s="215"/>
      <c r="FV115" s="215"/>
      <c r="FW115" s="215"/>
      <c r="FX115" s="215"/>
      <c r="FY115" s="215"/>
      <c r="FZ115" s="215"/>
      <c r="GA115" s="215"/>
      <c r="GB115" s="215"/>
      <c r="GC115" s="215"/>
      <c r="GD115" s="215"/>
      <c r="GE115" s="215"/>
      <c r="GF115" s="215"/>
      <c r="GG115" s="215"/>
      <c r="GH115" s="215"/>
      <c r="GI115" s="215"/>
      <c r="GJ115" s="215"/>
      <c r="GK115" s="215"/>
      <c r="GL115" s="215"/>
      <c r="GM115" s="215"/>
      <c r="GN115" s="215"/>
      <c r="GO115" s="215"/>
      <c r="GP115" s="215"/>
      <c r="GQ115" s="215"/>
      <c r="GR115" s="215"/>
      <c r="GS115" s="215"/>
      <c r="GT115" s="215"/>
      <c r="GU115" s="208"/>
      <c r="GV115" s="208"/>
      <c r="GW115" s="208"/>
      <c r="GX115" s="208"/>
      <c r="GY115" s="208"/>
      <c r="GZ115" s="208"/>
      <c r="HA115" s="208"/>
      <c r="HB115" s="208"/>
      <c r="HC115" s="208"/>
      <c r="HD115" s="208"/>
      <c r="HE115" s="208"/>
      <c r="HF115" s="208"/>
      <c r="HG115" s="208"/>
      <c r="HH115" s="208"/>
      <c r="HI115" s="208"/>
      <c r="HJ115" s="208"/>
      <c r="HK115" s="208"/>
      <c r="HL115" s="208"/>
      <c r="HM115" s="208"/>
      <c r="HN115" s="208"/>
      <c r="HO115" s="208"/>
      <c r="HP115" s="208"/>
      <c r="HQ115" s="208"/>
      <c r="HR115" s="208"/>
      <c r="HS115" s="208"/>
      <c r="HT115" s="208"/>
      <c r="HU115" s="208"/>
      <c r="HV115" s="208"/>
      <c r="HW115" s="208"/>
      <c r="HX115" s="208"/>
      <c r="HY115" s="208"/>
      <c r="HZ115" s="208"/>
      <c r="IA115" s="208"/>
      <c r="IB115" s="208"/>
      <c r="IC115" s="208"/>
      <c r="ID115" s="208"/>
      <c r="IE115" s="208"/>
      <c r="IF115" s="208"/>
      <c r="IG115" s="208"/>
      <c r="IH115" s="208"/>
      <c r="II115" s="208"/>
      <c r="IJ115" s="208"/>
      <c r="IK115" s="208"/>
      <c r="IL115" s="208"/>
      <c r="IM115" s="208"/>
      <c r="IN115" s="208"/>
      <c r="IO115" s="208"/>
      <c r="IP115" s="208"/>
    </row>
    <row r="116" spans="1:250" s="97" customFormat="1" ht="14.25" customHeight="1">
      <c r="A116" s="213"/>
      <c r="B116" s="214"/>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c r="AP116" s="215"/>
      <c r="AQ116" s="215"/>
      <c r="AR116" s="215"/>
      <c r="AS116" s="215"/>
      <c r="AT116" s="215"/>
      <c r="AU116" s="215"/>
      <c r="AV116" s="215"/>
      <c r="AW116" s="215"/>
      <c r="AX116" s="215"/>
      <c r="AY116" s="215"/>
      <c r="AZ116" s="215"/>
      <c r="BA116" s="215"/>
      <c r="BB116" s="215"/>
      <c r="BC116" s="215"/>
      <c r="BD116" s="215"/>
      <c r="BE116" s="215"/>
      <c r="BF116" s="215"/>
      <c r="BG116" s="215"/>
      <c r="BH116" s="215"/>
      <c r="BI116" s="215"/>
      <c r="BJ116" s="215"/>
      <c r="BK116" s="215"/>
      <c r="BL116" s="215"/>
      <c r="BM116" s="215"/>
      <c r="BN116" s="215"/>
      <c r="BO116" s="215"/>
      <c r="BP116" s="215"/>
      <c r="BQ116" s="215"/>
      <c r="BR116" s="215"/>
      <c r="BS116" s="215"/>
      <c r="BT116" s="215"/>
      <c r="BU116" s="215"/>
      <c r="BV116" s="215"/>
      <c r="BW116" s="215"/>
      <c r="BX116" s="215"/>
      <c r="BY116" s="215"/>
      <c r="BZ116" s="215"/>
      <c r="CA116" s="215"/>
      <c r="CB116" s="215"/>
      <c r="CC116" s="215"/>
      <c r="CD116" s="215"/>
      <c r="CE116" s="215"/>
      <c r="CF116" s="215"/>
      <c r="CG116" s="215"/>
      <c r="CH116" s="215"/>
      <c r="CI116" s="215"/>
      <c r="CJ116" s="215"/>
      <c r="CK116" s="215"/>
      <c r="CL116" s="215"/>
      <c r="CM116" s="215"/>
      <c r="CN116" s="215"/>
      <c r="CO116" s="215"/>
      <c r="CP116" s="215"/>
      <c r="CQ116" s="215"/>
      <c r="CR116" s="215"/>
      <c r="CS116" s="215"/>
      <c r="CT116" s="215"/>
      <c r="CU116" s="215"/>
      <c r="CV116" s="215"/>
      <c r="CW116" s="215"/>
      <c r="CX116" s="215"/>
      <c r="CY116" s="215"/>
      <c r="CZ116" s="215"/>
      <c r="DA116" s="215"/>
      <c r="DB116" s="215"/>
      <c r="DC116" s="215"/>
      <c r="DD116" s="215"/>
      <c r="DE116" s="215"/>
      <c r="DF116" s="215"/>
      <c r="DG116" s="215"/>
      <c r="DH116" s="215"/>
      <c r="DI116" s="215"/>
      <c r="DJ116" s="215"/>
      <c r="DK116" s="215"/>
      <c r="DL116" s="215"/>
      <c r="DM116" s="215"/>
      <c r="DN116" s="215"/>
      <c r="DO116" s="215"/>
      <c r="DP116" s="215"/>
      <c r="DQ116" s="215"/>
      <c r="DR116" s="215"/>
      <c r="DS116" s="215"/>
      <c r="DT116" s="215"/>
      <c r="DU116" s="215"/>
      <c r="DV116" s="215"/>
      <c r="DW116" s="215"/>
      <c r="DX116" s="215"/>
      <c r="DY116" s="215"/>
      <c r="DZ116" s="215"/>
      <c r="EA116" s="215"/>
      <c r="EB116" s="215"/>
      <c r="EC116" s="215"/>
      <c r="ED116" s="215"/>
      <c r="EE116" s="215"/>
      <c r="EF116" s="215"/>
      <c r="EG116" s="215"/>
      <c r="EH116" s="215"/>
      <c r="EI116" s="215"/>
      <c r="EJ116" s="215"/>
      <c r="EK116" s="215"/>
      <c r="EL116" s="215"/>
      <c r="EM116" s="215"/>
      <c r="EN116" s="215"/>
      <c r="EO116" s="215"/>
      <c r="EP116" s="215"/>
      <c r="EQ116" s="215"/>
      <c r="ER116" s="215"/>
      <c r="ES116" s="215"/>
      <c r="ET116" s="215"/>
      <c r="EU116" s="215"/>
      <c r="EV116" s="215"/>
      <c r="EW116" s="215"/>
      <c r="EX116" s="215"/>
      <c r="EY116" s="215"/>
      <c r="EZ116" s="215"/>
      <c r="FA116" s="215"/>
      <c r="FB116" s="215"/>
      <c r="FC116" s="215"/>
      <c r="FD116" s="215"/>
      <c r="FE116" s="215"/>
      <c r="FF116" s="215"/>
      <c r="FG116" s="215"/>
      <c r="FH116" s="215"/>
      <c r="FI116" s="215"/>
      <c r="FJ116" s="215"/>
      <c r="FK116" s="215"/>
      <c r="FL116" s="215"/>
      <c r="FM116" s="215"/>
      <c r="FN116" s="215"/>
      <c r="FO116" s="215"/>
      <c r="FP116" s="215"/>
      <c r="FQ116" s="215"/>
      <c r="FR116" s="215"/>
      <c r="FS116" s="215"/>
      <c r="FT116" s="215"/>
      <c r="FU116" s="215"/>
      <c r="FV116" s="215"/>
      <c r="FW116" s="215"/>
      <c r="FX116" s="215"/>
      <c r="FY116" s="215"/>
      <c r="FZ116" s="215"/>
      <c r="GA116" s="215"/>
      <c r="GB116" s="215"/>
      <c r="GC116" s="215"/>
      <c r="GD116" s="215"/>
      <c r="GE116" s="215"/>
      <c r="GF116" s="215"/>
      <c r="GG116" s="215"/>
      <c r="GH116" s="215"/>
      <c r="GI116" s="215"/>
      <c r="GJ116" s="215"/>
      <c r="GK116" s="215"/>
      <c r="GL116" s="215"/>
      <c r="GM116" s="215"/>
      <c r="GN116" s="215"/>
      <c r="GO116" s="215"/>
      <c r="GP116" s="215"/>
      <c r="GQ116" s="215"/>
      <c r="GR116" s="215"/>
      <c r="GS116" s="215"/>
      <c r="GT116" s="215"/>
      <c r="GU116" s="208"/>
      <c r="GV116" s="208"/>
      <c r="GW116" s="208"/>
      <c r="GX116" s="208"/>
      <c r="GY116" s="208"/>
      <c r="GZ116" s="208"/>
      <c r="HA116" s="208"/>
      <c r="HB116" s="208"/>
      <c r="HC116" s="208"/>
      <c r="HD116" s="208"/>
      <c r="HE116" s="208"/>
      <c r="HF116" s="208"/>
      <c r="HG116" s="208"/>
      <c r="HH116" s="208"/>
      <c r="HI116" s="208"/>
      <c r="HJ116" s="208"/>
      <c r="HK116" s="208"/>
      <c r="HL116" s="208"/>
      <c r="HM116" s="208"/>
      <c r="HN116" s="208"/>
      <c r="HO116" s="208"/>
      <c r="HP116" s="208"/>
      <c r="HQ116" s="208"/>
      <c r="HR116" s="208"/>
      <c r="HS116" s="208"/>
      <c r="HT116" s="208"/>
      <c r="HU116" s="208"/>
      <c r="HV116" s="208"/>
      <c r="HW116" s="208"/>
      <c r="HX116" s="208"/>
      <c r="HY116" s="208"/>
      <c r="HZ116" s="208"/>
      <c r="IA116" s="208"/>
      <c r="IB116" s="208"/>
      <c r="IC116" s="208"/>
      <c r="ID116" s="208"/>
      <c r="IE116" s="208"/>
      <c r="IF116" s="208"/>
      <c r="IG116" s="208"/>
      <c r="IH116" s="208"/>
      <c r="II116" s="208"/>
      <c r="IJ116" s="208"/>
      <c r="IK116" s="208"/>
      <c r="IL116" s="208"/>
      <c r="IM116" s="208"/>
      <c r="IN116" s="208"/>
      <c r="IO116" s="208"/>
      <c r="IP116" s="208"/>
    </row>
    <row r="117" spans="1:250" s="97" customFormat="1" ht="14.25" customHeight="1">
      <c r="A117" s="213"/>
      <c r="B117" s="214"/>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15"/>
      <c r="AW117" s="215"/>
      <c r="AX117" s="215"/>
      <c r="AY117" s="215"/>
      <c r="AZ117" s="215"/>
      <c r="BA117" s="215"/>
      <c r="BB117" s="215"/>
      <c r="BC117" s="215"/>
      <c r="BD117" s="215"/>
      <c r="BE117" s="215"/>
      <c r="BF117" s="215"/>
      <c r="BG117" s="215"/>
      <c r="BH117" s="215"/>
      <c r="BI117" s="215"/>
      <c r="BJ117" s="215"/>
      <c r="BK117" s="215"/>
      <c r="BL117" s="215"/>
      <c r="BM117" s="215"/>
      <c r="BN117" s="215"/>
      <c r="BO117" s="215"/>
      <c r="BP117" s="215"/>
      <c r="BQ117" s="215"/>
      <c r="BR117" s="215"/>
      <c r="BS117" s="215"/>
      <c r="BT117" s="215"/>
      <c r="BU117" s="215"/>
      <c r="BV117" s="215"/>
      <c r="BW117" s="215"/>
      <c r="BX117" s="215"/>
      <c r="BY117" s="215"/>
      <c r="BZ117" s="215"/>
      <c r="CA117" s="215"/>
      <c r="CB117" s="215"/>
      <c r="CC117" s="215"/>
      <c r="CD117" s="215"/>
      <c r="CE117" s="215"/>
      <c r="CF117" s="215"/>
      <c r="CG117" s="215"/>
      <c r="CH117" s="215"/>
      <c r="CI117" s="215"/>
      <c r="CJ117" s="215"/>
      <c r="CK117" s="215"/>
      <c r="CL117" s="215"/>
      <c r="CM117" s="215"/>
      <c r="CN117" s="215"/>
      <c r="CO117" s="215"/>
      <c r="CP117" s="215"/>
      <c r="CQ117" s="215"/>
      <c r="CR117" s="215"/>
      <c r="CS117" s="215"/>
      <c r="CT117" s="215"/>
      <c r="CU117" s="215"/>
      <c r="CV117" s="215"/>
      <c r="CW117" s="215"/>
      <c r="CX117" s="215"/>
      <c r="CY117" s="215"/>
      <c r="CZ117" s="215"/>
      <c r="DA117" s="215"/>
      <c r="DB117" s="215"/>
      <c r="DC117" s="215"/>
      <c r="DD117" s="215"/>
      <c r="DE117" s="215"/>
      <c r="DF117" s="215"/>
      <c r="DG117" s="215"/>
      <c r="DH117" s="215"/>
      <c r="DI117" s="215"/>
      <c r="DJ117" s="215"/>
      <c r="DK117" s="215"/>
      <c r="DL117" s="215"/>
      <c r="DM117" s="215"/>
      <c r="DN117" s="215"/>
      <c r="DO117" s="215"/>
      <c r="DP117" s="215"/>
      <c r="DQ117" s="215"/>
      <c r="DR117" s="215"/>
      <c r="DS117" s="215"/>
      <c r="DT117" s="215"/>
      <c r="DU117" s="215"/>
      <c r="DV117" s="215"/>
      <c r="DW117" s="215"/>
      <c r="DX117" s="215"/>
      <c r="DY117" s="215"/>
      <c r="DZ117" s="215"/>
      <c r="EA117" s="215"/>
      <c r="EB117" s="215"/>
      <c r="EC117" s="215"/>
      <c r="ED117" s="215"/>
      <c r="EE117" s="215"/>
      <c r="EF117" s="215"/>
      <c r="EG117" s="215"/>
      <c r="EH117" s="215"/>
      <c r="EI117" s="215"/>
      <c r="EJ117" s="215"/>
      <c r="EK117" s="215"/>
      <c r="EL117" s="215"/>
      <c r="EM117" s="215"/>
      <c r="EN117" s="215"/>
      <c r="EO117" s="215"/>
      <c r="EP117" s="215"/>
      <c r="EQ117" s="215"/>
      <c r="ER117" s="215"/>
      <c r="ES117" s="215"/>
      <c r="ET117" s="215"/>
      <c r="EU117" s="215"/>
      <c r="EV117" s="215"/>
      <c r="EW117" s="215"/>
      <c r="EX117" s="215"/>
      <c r="EY117" s="215"/>
      <c r="EZ117" s="215"/>
      <c r="FA117" s="215"/>
      <c r="FB117" s="215"/>
      <c r="FC117" s="215"/>
      <c r="FD117" s="215"/>
      <c r="FE117" s="215"/>
      <c r="FF117" s="215"/>
      <c r="FG117" s="215"/>
      <c r="FH117" s="215"/>
      <c r="FI117" s="215"/>
      <c r="FJ117" s="215"/>
      <c r="FK117" s="215"/>
      <c r="FL117" s="215"/>
      <c r="FM117" s="215"/>
      <c r="FN117" s="215"/>
      <c r="FO117" s="215"/>
      <c r="FP117" s="215"/>
      <c r="FQ117" s="215"/>
      <c r="FR117" s="215"/>
      <c r="FS117" s="215"/>
      <c r="FT117" s="215"/>
      <c r="FU117" s="215"/>
      <c r="FV117" s="215"/>
      <c r="FW117" s="215"/>
      <c r="FX117" s="215"/>
      <c r="FY117" s="215"/>
      <c r="FZ117" s="215"/>
      <c r="GA117" s="215"/>
      <c r="GB117" s="215"/>
      <c r="GC117" s="215"/>
      <c r="GD117" s="215"/>
      <c r="GE117" s="215"/>
      <c r="GF117" s="215"/>
      <c r="GG117" s="215"/>
      <c r="GH117" s="215"/>
      <c r="GI117" s="215"/>
      <c r="GJ117" s="215"/>
      <c r="GK117" s="215"/>
      <c r="GL117" s="215"/>
      <c r="GM117" s="215"/>
      <c r="GN117" s="215"/>
      <c r="GO117" s="215"/>
      <c r="GP117" s="215"/>
      <c r="GQ117" s="215"/>
      <c r="GR117" s="215"/>
      <c r="GS117" s="215"/>
      <c r="GT117" s="215"/>
      <c r="GU117" s="208"/>
      <c r="GV117" s="208"/>
      <c r="GW117" s="208"/>
      <c r="GX117" s="208"/>
      <c r="GY117" s="208"/>
      <c r="GZ117" s="208"/>
      <c r="HA117" s="208"/>
      <c r="HB117" s="208"/>
      <c r="HC117" s="208"/>
      <c r="HD117" s="208"/>
      <c r="HE117" s="208"/>
      <c r="HF117" s="208"/>
      <c r="HG117" s="208"/>
      <c r="HH117" s="208"/>
      <c r="HI117" s="208"/>
      <c r="HJ117" s="208"/>
      <c r="HK117" s="208"/>
      <c r="HL117" s="208"/>
      <c r="HM117" s="208"/>
      <c r="HN117" s="208"/>
      <c r="HO117" s="208"/>
      <c r="HP117" s="208"/>
      <c r="HQ117" s="208"/>
      <c r="HR117" s="208"/>
      <c r="HS117" s="208"/>
      <c r="HT117" s="208"/>
      <c r="HU117" s="208"/>
      <c r="HV117" s="208"/>
      <c r="HW117" s="208"/>
      <c r="HX117" s="208"/>
      <c r="HY117" s="208"/>
      <c r="HZ117" s="208"/>
      <c r="IA117" s="208"/>
      <c r="IB117" s="208"/>
      <c r="IC117" s="208"/>
      <c r="ID117" s="208"/>
      <c r="IE117" s="208"/>
      <c r="IF117" s="208"/>
      <c r="IG117" s="208"/>
      <c r="IH117" s="208"/>
      <c r="II117" s="208"/>
      <c r="IJ117" s="208"/>
      <c r="IK117" s="208"/>
      <c r="IL117" s="208"/>
      <c r="IM117" s="208"/>
      <c r="IN117" s="208"/>
      <c r="IO117" s="208"/>
      <c r="IP117" s="208"/>
    </row>
    <row r="118" spans="1:250" s="97" customFormat="1" ht="14.25" customHeight="1">
      <c r="A118" s="213"/>
      <c r="B118" s="214"/>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15"/>
      <c r="AL118" s="215"/>
      <c r="AM118" s="215"/>
      <c r="AN118" s="215"/>
      <c r="AO118" s="215"/>
      <c r="AP118" s="215"/>
      <c r="AQ118" s="215"/>
      <c r="AR118" s="215"/>
      <c r="AS118" s="215"/>
      <c r="AT118" s="215"/>
      <c r="AU118" s="215"/>
      <c r="AV118" s="215"/>
      <c r="AW118" s="215"/>
      <c r="AX118" s="215"/>
      <c r="AY118" s="215"/>
      <c r="AZ118" s="215"/>
      <c r="BA118" s="215"/>
      <c r="BB118" s="215"/>
      <c r="BC118" s="215"/>
      <c r="BD118" s="215"/>
      <c r="BE118" s="215"/>
      <c r="BF118" s="215"/>
      <c r="BG118" s="215"/>
      <c r="BH118" s="215"/>
      <c r="BI118" s="215"/>
      <c r="BJ118" s="215"/>
      <c r="BK118" s="215"/>
      <c r="BL118" s="215"/>
      <c r="BM118" s="215"/>
      <c r="BN118" s="215"/>
      <c r="BO118" s="215"/>
      <c r="BP118" s="215"/>
      <c r="BQ118" s="215"/>
      <c r="BR118" s="215"/>
      <c r="BS118" s="215"/>
      <c r="BT118" s="215"/>
      <c r="BU118" s="215"/>
      <c r="BV118" s="215"/>
      <c r="BW118" s="215"/>
      <c r="BX118" s="215"/>
      <c r="BY118" s="215"/>
      <c r="BZ118" s="215"/>
      <c r="CA118" s="215"/>
      <c r="CB118" s="215"/>
      <c r="CC118" s="215"/>
      <c r="CD118" s="215"/>
      <c r="CE118" s="215"/>
      <c r="CF118" s="215"/>
      <c r="CG118" s="215"/>
      <c r="CH118" s="215"/>
      <c r="CI118" s="215"/>
      <c r="CJ118" s="215"/>
      <c r="CK118" s="215"/>
      <c r="CL118" s="215"/>
      <c r="CM118" s="215"/>
      <c r="CN118" s="215"/>
      <c r="CO118" s="215"/>
      <c r="CP118" s="215"/>
      <c r="CQ118" s="215"/>
      <c r="CR118" s="215"/>
      <c r="CS118" s="215"/>
      <c r="CT118" s="215"/>
      <c r="CU118" s="215"/>
      <c r="CV118" s="215"/>
      <c r="CW118" s="215"/>
      <c r="CX118" s="215"/>
      <c r="CY118" s="215"/>
      <c r="CZ118" s="215"/>
      <c r="DA118" s="215"/>
      <c r="DB118" s="215"/>
      <c r="DC118" s="215"/>
      <c r="DD118" s="215"/>
      <c r="DE118" s="215"/>
      <c r="DF118" s="215"/>
      <c r="DG118" s="215"/>
      <c r="DH118" s="215"/>
      <c r="DI118" s="215"/>
      <c r="DJ118" s="215"/>
      <c r="DK118" s="215"/>
      <c r="DL118" s="215"/>
      <c r="DM118" s="215"/>
      <c r="DN118" s="215"/>
      <c r="DO118" s="215"/>
      <c r="DP118" s="215"/>
      <c r="DQ118" s="215"/>
      <c r="DR118" s="215"/>
      <c r="DS118" s="215"/>
      <c r="DT118" s="215"/>
      <c r="DU118" s="215"/>
      <c r="DV118" s="215"/>
      <c r="DW118" s="215"/>
      <c r="DX118" s="215"/>
      <c r="DY118" s="215"/>
      <c r="DZ118" s="215"/>
      <c r="EA118" s="215"/>
      <c r="EB118" s="215"/>
      <c r="EC118" s="215"/>
      <c r="ED118" s="215"/>
      <c r="EE118" s="215"/>
      <c r="EF118" s="215"/>
      <c r="EG118" s="215"/>
      <c r="EH118" s="215"/>
      <c r="EI118" s="215"/>
      <c r="EJ118" s="215"/>
      <c r="EK118" s="215"/>
      <c r="EL118" s="215"/>
      <c r="EM118" s="215"/>
      <c r="EN118" s="215"/>
      <c r="EO118" s="215"/>
      <c r="EP118" s="215"/>
      <c r="EQ118" s="215"/>
      <c r="ER118" s="215"/>
      <c r="ES118" s="215"/>
      <c r="ET118" s="215"/>
      <c r="EU118" s="215"/>
      <c r="EV118" s="215"/>
      <c r="EW118" s="215"/>
      <c r="EX118" s="215"/>
      <c r="EY118" s="215"/>
      <c r="EZ118" s="215"/>
      <c r="FA118" s="215"/>
      <c r="FB118" s="215"/>
      <c r="FC118" s="215"/>
      <c r="FD118" s="215"/>
      <c r="FE118" s="215"/>
      <c r="FF118" s="215"/>
      <c r="FG118" s="215"/>
      <c r="FH118" s="215"/>
      <c r="FI118" s="215"/>
      <c r="FJ118" s="215"/>
      <c r="FK118" s="215"/>
      <c r="FL118" s="215"/>
      <c r="FM118" s="215"/>
      <c r="FN118" s="215"/>
      <c r="FO118" s="215"/>
      <c r="FP118" s="215"/>
      <c r="FQ118" s="215"/>
      <c r="FR118" s="215"/>
      <c r="FS118" s="215"/>
      <c r="FT118" s="215"/>
      <c r="FU118" s="215"/>
      <c r="FV118" s="215"/>
      <c r="FW118" s="215"/>
      <c r="FX118" s="215"/>
      <c r="FY118" s="215"/>
      <c r="FZ118" s="215"/>
      <c r="GA118" s="215"/>
      <c r="GB118" s="215"/>
      <c r="GC118" s="215"/>
      <c r="GD118" s="215"/>
      <c r="GE118" s="215"/>
      <c r="GF118" s="215"/>
      <c r="GG118" s="215"/>
      <c r="GH118" s="215"/>
      <c r="GI118" s="215"/>
      <c r="GJ118" s="215"/>
      <c r="GK118" s="215"/>
      <c r="GL118" s="215"/>
      <c r="GM118" s="215"/>
      <c r="GN118" s="215"/>
      <c r="GO118" s="215"/>
      <c r="GP118" s="215"/>
      <c r="GQ118" s="215"/>
      <c r="GR118" s="215"/>
      <c r="GS118" s="215"/>
      <c r="GT118" s="215"/>
      <c r="GU118" s="208"/>
      <c r="GV118" s="208"/>
      <c r="GW118" s="208"/>
      <c r="GX118" s="208"/>
      <c r="GY118" s="208"/>
      <c r="GZ118" s="208"/>
      <c r="HA118" s="208"/>
      <c r="HB118" s="208"/>
      <c r="HC118" s="208"/>
      <c r="HD118" s="208"/>
      <c r="HE118" s="208"/>
      <c r="HF118" s="208"/>
      <c r="HG118" s="208"/>
      <c r="HH118" s="208"/>
      <c r="HI118" s="208"/>
      <c r="HJ118" s="208"/>
      <c r="HK118" s="208"/>
      <c r="HL118" s="208"/>
      <c r="HM118" s="208"/>
      <c r="HN118" s="208"/>
      <c r="HO118" s="208"/>
      <c r="HP118" s="208"/>
      <c r="HQ118" s="208"/>
      <c r="HR118" s="208"/>
      <c r="HS118" s="208"/>
      <c r="HT118" s="208"/>
      <c r="HU118" s="208"/>
      <c r="HV118" s="208"/>
      <c r="HW118" s="208"/>
      <c r="HX118" s="208"/>
      <c r="HY118" s="208"/>
      <c r="HZ118" s="208"/>
      <c r="IA118" s="208"/>
      <c r="IB118" s="208"/>
      <c r="IC118" s="208"/>
      <c r="ID118" s="208"/>
      <c r="IE118" s="208"/>
      <c r="IF118" s="208"/>
      <c r="IG118" s="208"/>
      <c r="IH118" s="208"/>
      <c r="II118" s="208"/>
      <c r="IJ118" s="208"/>
      <c r="IK118" s="208"/>
      <c r="IL118" s="208"/>
      <c r="IM118" s="208"/>
      <c r="IN118" s="208"/>
      <c r="IO118" s="208"/>
      <c r="IP118" s="208"/>
    </row>
    <row r="119" spans="1:250" s="97" customFormat="1" ht="14.25" customHeight="1">
      <c r="A119" s="213"/>
      <c r="B119" s="214"/>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215"/>
      <c r="AL119" s="215"/>
      <c r="AM119" s="215"/>
      <c r="AN119" s="215"/>
      <c r="AO119" s="215"/>
      <c r="AP119" s="215"/>
      <c r="AQ119" s="215"/>
      <c r="AR119" s="215"/>
      <c r="AS119" s="215"/>
      <c r="AT119" s="215"/>
      <c r="AU119" s="215"/>
      <c r="AV119" s="215"/>
      <c r="AW119" s="215"/>
      <c r="AX119" s="215"/>
      <c r="AY119" s="215"/>
      <c r="AZ119" s="215"/>
      <c r="BA119" s="215"/>
      <c r="BB119" s="215"/>
      <c r="BC119" s="215"/>
      <c r="BD119" s="215"/>
      <c r="BE119" s="215"/>
      <c r="BF119" s="215"/>
      <c r="BG119" s="215"/>
      <c r="BH119" s="215"/>
      <c r="BI119" s="215"/>
      <c r="BJ119" s="215"/>
      <c r="BK119" s="215"/>
      <c r="BL119" s="215"/>
      <c r="BM119" s="215"/>
      <c r="BN119" s="215"/>
      <c r="BO119" s="215"/>
      <c r="BP119" s="215"/>
      <c r="BQ119" s="215"/>
      <c r="BR119" s="215"/>
      <c r="BS119" s="215"/>
      <c r="BT119" s="215"/>
      <c r="BU119" s="215"/>
      <c r="BV119" s="215"/>
      <c r="BW119" s="215"/>
      <c r="BX119" s="215"/>
      <c r="BY119" s="215"/>
      <c r="BZ119" s="215"/>
      <c r="CA119" s="215"/>
      <c r="CB119" s="215"/>
      <c r="CC119" s="215"/>
      <c r="CD119" s="215"/>
      <c r="CE119" s="215"/>
      <c r="CF119" s="215"/>
      <c r="CG119" s="215"/>
      <c r="CH119" s="215"/>
      <c r="CI119" s="215"/>
      <c r="CJ119" s="215"/>
      <c r="CK119" s="215"/>
      <c r="CL119" s="215"/>
      <c r="CM119" s="215"/>
      <c r="CN119" s="215"/>
      <c r="CO119" s="215"/>
      <c r="CP119" s="215"/>
      <c r="CQ119" s="215"/>
      <c r="CR119" s="215"/>
      <c r="CS119" s="215"/>
      <c r="CT119" s="215"/>
      <c r="CU119" s="215"/>
      <c r="CV119" s="215"/>
      <c r="CW119" s="215"/>
      <c r="CX119" s="215"/>
      <c r="CY119" s="215"/>
      <c r="CZ119" s="215"/>
      <c r="DA119" s="215"/>
      <c r="DB119" s="215"/>
      <c r="DC119" s="215"/>
      <c r="DD119" s="215"/>
      <c r="DE119" s="215"/>
      <c r="DF119" s="215"/>
      <c r="DG119" s="215"/>
      <c r="DH119" s="215"/>
      <c r="DI119" s="215"/>
      <c r="DJ119" s="215"/>
      <c r="DK119" s="215"/>
      <c r="DL119" s="215"/>
      <c r="DM119" s="215"/>
      <c r="DN119" s="215"/>
      <c r="DO119" s="215"/>
      <c r="DP119" s="215"/>
      <c r="DQ119" s="215"/>
      <c r="DR119" s="215"/>
      <c r="DS119" s="215"/>
      <c r="DT119" s="215"/>
      <c r="DU119" s="215"/>
      <c r="DV119" s="215"/>
      <c r="DW119" s="215"/>
      <c r="DX119" s="215"/>
      <c r="DY119" s="215"/>
      <c r="DZ119" s="215"/>
      <c r="EA119" s="215"/>
      <c r="EB119" s="215"/>
      <c r="EC119" s="215"/>
      <c r="ED119" s="215"/>
      <c r="EE119" s="215"/>
      <c r="EF119" s="215"/>
      <c r="EG119" s="215"/>
      <c r="EH119" s="215"/>
      <c r="EI119" s="215"/>
      <c r="EJ119" s="215"/>
      <c r="EK119" s="215"/>
      <c r="EL119" s="215"/>
      <c r="EM119" s="215"/>
      <c r="EN119" s="215"/>
      <c r="EO119" s="215"/>
      <c r="EP119" s="215"/>
      <c r="EQ119" s="215"/>
      <c r="ER119" s="215"/>
      <c r="ES119" s="215"/>
      <c r="ET119" s="215"/>
      <c r="EU119" s="215"/>
      <c r="EV119" s="215"/>
      <c r="EW119" s="215"/>
      <c r="EX119" s="215"/>
      <c r="EY119" s="215"/>
      <c r="EZ119" s="215"/>
      <c r="FA119" s="215"/>
      <c r="FB119" s="215"/>
      <c r="FC119" s="215"/>
      <c r="FD119" s="215"/>
      <c r="FE119" s="215"/>
      <c r="FF119" s="215"/>
      <c r="FG119" s="215"/>
      <c r="FH119" s="215"/>
      <c r="FI119" s="215"/>
      <c r="FJ119" s="215"/>
      <c r="FK119" s="215"/>
      <c r="FL119" s="215"/>
      <c r="FM119" s="215"/>
      <c r="FN119" s="215"/>
      <c r="FO119" s="215"/>
      <c r="FP119" s="215"/>
      <c r="FQ119" s="215"/>
      <c r="FR119" s="215"/>
      <c r="FS119" s="215"/>
      <c r="FT119" s="215"/>
      <c r="FU119" s="215"/>
      <c r="FV119" s="215"/>
      <c r="FW119" s="215"/>
      <c r="FX119" s="215"/>
      <c r="FY119" s="215"/>
      <c r="FZ119" s="215"/>
      <c r="GA119" s="215"/>
      <c r="GB119" s="215"/>
      <c r="GC119" s="215"/>
      <c r="GD119" s="215"/>
      <c r="GE119" s="215"/>
      <c r="GF119" s="215"/>
      <c r="GG119" s="215"/>
      <c r="GH119" s="215"/>
      <c r="GI119" s="215"/>
      <c r="GJ119" s="215"/>
      <c r="GK119" s="215"/>
      <c r="GL119" s="215"/>
      <c r="GM119" s="215"/>
      <c r="GN119" s="215"/>
      <c r="GO119" s="215"/>
      <c r="GP119" s="215"/>
      <c r="GQ119" s="215"/>
      <c r="GR119" s="215"/>
      <c r="GS119" s="215"/>
      <c r="GT119" s="215"/>
      <c r="GU119" s="208"/>
      <c r="GV119" s="208"/>
      <c r="GW119" s="208"/>
      <c r="GX119" s="208"/>
      <c r="GY119" s="208"/>
      <c r="GZ119" s="208"/>
      <c r="HA119" s="208"/>
      <c r="HB119" s="208"/>
      <c r="HC119" s="208"/>
      <c r="HD119" s="208"/>
      <c r="HE119" s="208"/>
      <c r="HF119" s="208"/>
      <c r="HG119" s="208"/>
      <c r="HH119" s="208"/>
      <c r="HI119" s="208"/>
      <c r="HJ119" s="208"/>
      <c r="HK119" s="208"/>
      <c r="HL119" s="208"/>
      <c r="HM119" s="208"/>
      <c r="HN119" s="208"/>
      <c r="HO119" s="208"/>
      <c r="HP119" s="208"/>
      <c r="HQ119" s="208"/>
      <c r="HR119" s="208"/>
      <c r="HS119" s="208"/>
      <c r="HT119" s="208"/>
      <c r="HU119" s="208"/>
      <c r="HV119" s="208"/>
      <c r="HW119" s="208"/>
      <c r="HX119" s="208"/>
      <c r="HY119" s="208"/>
      <c r="HZ119" s="208"/>
      <c r="IA119" s="208"/>
      <c r="IB119" s="208"/>
      <c r="IC119" s="208"/>
      <c r="ID119" s="208"/>
      <c r="IE119" s="208"/>
      <c r="IF119" s="208"/>
      <c r="IG119" s="208"/>
      <c r="IH119" s="208"/>
      <c r="II119" s="208"/>
      <c r="IJ119" s="208"/>
      <c r="IK119" s="208"/>
      <c r="IL119" s="208"/>
      <c r="IM119" s="208"/>
      <c r="IN119" s="208"/>
      <c r="IO119" s="208"/>
      <c r="IP119" s="208"/>
    </row>
    <row r="120" spans="1:250" s="97" customFormat="1" ht="14.25" customHeight="1">
      <c r="A120" s="213"/>
      <c r="B120" s="214"/>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15"/>
      <c r="AL120" s="215"/>
      <c r="AM120" s="215"/>
      <c r="AN120" s="215"/>
      <c r="AO120" s="215"/>
      <c r="AP120" s="215"/>
      <c r="AQ120" s="215"/>
      <c r="AR120" s="215"/>
      <c r="AS120" s="215"/>
      <c r="AT120" s="215"/>
      <c r="AU120" s="215"/>
      <c r="AV120" s="215"/>
      <c r="AW120" s="215"/>
      <c r="AX120" s="215"/>
      <c r="AY120" s="215"/>
      <c r="AZ120" s="215"/>
      <c r="BA120" s="215"/>
      <c r="BB120" s="215"/>
      <c r="BC120" s="215"/>
      <c r="BD120" s="215"/>
      <c r="BE120" s="215"/>
      <c r="BF120" s="215"/>
      <c r="BG120" s="215"/>
      <c r="BH120" s="215"/>
      <c r="BI120" s="215"/>
      <c r="BJ120" s="215"/>
      <c r="BK120" s="215"/>
      <c r="BL120" s="215"/>
      <c r="BM120" s="215"/>
      <c r="BN120" s="215"/>
      <c r="BO120" s="215"/>
      <c r="BP120" s="215"/>
      <c r="BQ120" s="215"/>
      <c r="BR120" s="215"/>
      <c r="BS120" s="215"/>
      <c r="BT120" s="215"/>
      <c r="BU120" s="215"/>
      <c r="BV120" s="215"/>
      <c r="BW120" s="215"/>
      <c r="BX120" s="215"/>
      <c r="BY120" s="215"/>
      <c r="BZ120" s="215"/>
      <c r="CA120" s="215"/>
      <c r="CB120" s="215"/>
      <c r="CC120" s="215"/>
      <c r="CD120" s="215"/>
      <c r="CE120" s="215"/>
      <c r="CF120" s="215"/>
      <c r="CG120" s="215"/>
      <c r="CH120" s="215"/>
      <c r="CI120" s="215"/>
      <c r="CJ120" s="215"/>
      <c r="CK120" s="215"/>
      <c r="CL120" s="215"/>
      <c r="CM120" s="215"/>
      <c r="CN120" s="215"/>
      <c r="CO120" s="215"/>
      <c r="CP120" s="215"/>
      <c r="CQ120" s="215"/>
      <c r="CR120" s="215"/>
      <c r="CS120" s="215"/>
      <c r="CT120" s="215"/>
      <c r="CU120" s="215"/>
      <c r="CV120" s="215"/>
      <c r="CW120" s="215"/>
      <c r="CX120" s="215"/>
      <c r="CY120" s="215"/>
      <c r="CZ120" s="215"/>
      <c r="DA120" s="215"/>
      <c r="DB120" s="215"/>
      <c r="DC120" s="215"/>
      <c r="DD120" s="215"/>
      <c r="DE120" s="215"/>
      <c r="DF120" s="215"/>
      <c r="DG120" s="215"/>
      <c r="DH120" s="215"/>
      <c r="DI120" s="215"/>
      <c r="DJ120" s="215"/>
      <c r="DK120" s="215"/>
      <c r="DL120" s="215"/>
      <c r="DM120" s="215"/>
      <c r="DN120" s="215"/>
      <c r="DO120" s="215"/>
      <c r="DP120" s="215"/>
      <c r="DQ120" s="215"/>
      <c r="DR120" s="215"/>
      <c r="DS120" s="215"/>
      <c r="DT120" s="215"/>
      <c r="DU120" s="215"/>
      <c r="DV120" s="215"/>
      <c r="DW120" s="215"/>
      <c r="DX120" s="215"/>
      <c r="DY120" s="215"/>
      <c r="DZ120" s="215"/>
      <c r="EA120" s="215"/>
      <c r="EB120" s="215"/>
      <c r="EC120" s="215"/>
      <c r="ED120" s="215"/>
      <c r="EE120" s="215"/>
      <c r="EF120" s="215"/>
      <c r="EG120" s="215"/>
      <c r="EH120" s="215"/>
      <c r="EI120" s="215"/>
      <c r="EJ120" s="215"/>
      <c r="EK120" s="215"/>
      <c r="EL120" s="215"/>
      <c r="EM120" s="215"/>
      <c r="EN120" s="215"/>
      <c r="EO120" s="215"/>
      <c r="EP120" s="215"/>
      <c r="EQ120" s="215"/>
      <c r="ER120" s="215"/>
      <c r="ES120" s="215"/>
      <c r="ET120" s="215"/>
      <c r="EU120" s="215"/>
      <c r="EV120" s="215"/>
      <c r="EW120" s="215"/>
      <c r="EX120" s="215"/>
      <c r="EY120" s="215"/>
      <c r="EZ120" s="215"/>
      <c r="FA120" s="215"/>
      <c r="FB120" s="215"/>
      <c r="FC120" s="215"/>
      <c r="FD120" s="215"/>
      <c r="FE120" s="215"/>
      <c r="FF120" s="215"/>
      <c r="FG120" s="215"/>
      <c r="FH120" s="215"/>
      <c r="FI120" s="215"/>
      <c r="FJ120" s="215"/>
      <c r="FK120" s="215"/>
      <c r="FL120" s="215"/>
      <c r="FM120" s="215"/>
      <c r="FN120" s="215"/>
      <c r="FO120" s="215"/>
      <c r="FP120" s="215"/>
      <c r="FQ120" s="215"/>
      <c r="FR120" s="215"/>
      <c r="FS120" s="215"/>
      <c r="FT120" s="215"/>
      <c r="FU120" s="215"/>
      <c r="FV120" s="215"/>
      <c r="FW120" s="215"/>
      <c r="FX120" s="215"/>
      <c r="FY120" s="215"/>
      <c r="FZ120" s="215"/>
      <c r="GA120" s="215"/>
      <c r="GB120" s="215"/>
      <c r="GC120" s="215"/>
      <c r="GD120" s="215"/>
      <c r="GE120" s="215"/>
      <c r="GF120" s="215"/>
      <c r="GG120" s="215"/>
      <c r="GH120" s="215"/>
      <c r="GI120" s="215"/>
      <c r="GJ120" s="215"/>
      <c r="GK120" s="215"/>
      <c r="GL120" s="215"/>
      <c r="GM120" s="215"/>
      <c r="GN120" s="215"/>
      <c r="GO120" s="215"/>
      <c r="GP120" s="215"/>
      <c r="GQ120" s="215"/>
      <c r="GR120" s="215"/>
      <c r="GS120" s="215"/>
      <c r="GT120" s="215"/>
      <c r="GU120" s="208"/>
      <c r="GV120" s="208"/>
      <c r="GW120" s="208"/>
      <c r="GX120" s="208"/>
      <c r="GY120" s="208"/>
      <c r="GZ120" s="208"/>
      <c r="HA120" s="208"/>
      <c r="HB120" s="208"/>
      <c r="HC120" s="208"/>
      <c r="HD120" s="208"/>
      <c r="HE120" s="208"/>
      <c r="HF120" s="208"/>
      <c r="HG120" s="208"/>
      <c r="HH120" s="208"/>
      <c r="HI120" s="208"/>
      <c r="HJ120" s="208"/>
      <c r="HK120" s="208"/>
      <c r="HL120" s="208"/>
      <c r="HM120" s="208"/>
      <c r="HN120" s="208"/>
      <c r="HO120" s="208"/>
      <c r="HP120" s="208"/>
      <c r="HQ120" s="208"/>
      <c r="HR120" s="208"/>
      <c r="HS120" s="208"/>
      <c r="HT120" s="208"/>
      <c r="HU120" s="208"/>
      <c r="HV120" s="208"/>
      <c r="HW120" s="208"/>
      <c r="HX120" s="208"/>
      <c r="HY120" s="208"/>
      <c r="HZ120" s="208"/>
      <c r="IA120" s="208"/>
      <c r="IB120" s="208"/>
      <c r="IC120" s="208"/>
      <c r="ID120" s="208"/>
      <c r="IE120" s="208"/>
      <c r="IF120" s="208"/>
      <c r="IG120" s="208"/>
      <c r="IH120" s="208"/>
      <c r="II120" s="208"/>
      <c r="IJ120" s="208"/>
      <c r="IK120" s="208"/>
      <c r="IL120" s="208"/>
      <c r="IM120" s="208"/>
      <c r="IN120" s="208"/>
      <c r="IO120" s="208"/>
      <c r="IP120" s="208"/>
    </row>
    <row r="121" spans="1:250" s="97" customFormat="1" ht="14.25" customHeight="1">
      <c r="A121" s="213"/>
      <c r="B121" s="214"/>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c r="AH121" s="215"/>
      <c r="AI121" s="215"/>
      <c r="AJ121" s="215"/>
      <c r="AK121" s="215"/>
      <c r="AL121" s="215"/>
      <c r="AM121" s="215"/>
      <c r="AN121" s="215"/>
      <c r="AO121" s="215"/>
      <c r="AP121" s="215"/>
      <c r="AQ121" s="215"/>
      <c r="AR121" s="215"/>
      <c r="AS121" s="215"/>
      <c r="AT121" s="215"/>
      <c r="AU121" s="215"/>
      <c r="AV121" s="215"/>
      <c r="AW121" s="215"/>
      <c r="AX121" s="215"/>
      <c r="AY121" s="215"/>
      <c r="AZ121" s="215"/>
      <c r="BA121" s="215"/>
      <c r="BB121" s="215"/>
      <c r="BC121" s="215"/>
      <c r="BD121" s="215"/>
      <c r="BE121" s="215"/>
      <c r="BF121" s="215"/>
      <c r="BG121" s="215"/>
      <c r="BH121" s="215"/>
      <c r="BI121" s="215"/>
      <c r="BJ121" s="215"/>
      <c r="BK121" s="215"/>
      <c r="BL121" s="215"/>
      <c r="BM121" s="215"/>
      <c r="BN121" s="215"/>
      <c r="BO121" s="215"/>
      <c r="BP121" s="215"/>
      <c r="BQ121" s="215"/>
      <c r="BR121" s="215"/>
      <c r="BS121" s="215"/>
      <c r="BT121" s="215"/>
      <c r="BU121" s="215"/>
      <c r="BV121" s="215"/>
      <c r="BW121" s="215"/>
      <c r="BX121" s="215"/>
      <c r="BY121" s="215"/>
      <c r="BZ121" s="215"/>
      <c r="CA121" s="215"/>
      <c r="CB121" s="215"/>
      <c r="CC121" s="215"/>
      <c r="CD121" s="215"/>
      <c r="CE121" s="215"/>
      <c r="CF121" s="215"/>
      <c r="CG121" s="215"/>
      <c r="CH121" s="215"/>
      <c r="CI121" s="215"/>
      <c r="CJ121" s="215"/>
      <c r="CK121" s="215"/>
      <c r="CL121" s="215"/>
      <c r="CM121" s="215"/>
      <c r="CN121" s="215"/>
      <c r="CO121" s="215"/>
      <c r="CP121" s="215"/>
      <c r="CQ121" s="215"/>
      <c r="CR121" s="215"/>
      <c r="CS121" s="215"/>
      <c r="CT121" s="215"/>
      <c r="CU121" s="215"/>
      <c r="CV121" s="215"/>
      <c r="CW121" s="215"/>
      <c r="CX121" s="215"/>
      <c r="CY121" s="215"/>
      <c r="CZ121" s="215"/>
      <c r="DA121" s="215"/>
      <c r="DB121" s="215"/>
      <c r="DC121" s="215"/>
      <c r="DD121" s="215"/>
      <c r="DE121" s="215"/>
      <c r="DF121" s="215"/>
      <c r="DG121" s="215"/>
      <c r="DH121" s="215"/>
      <c r="DI121" s="215"/>
      <c r="DJ121" s="215"/>
      <c r="DK121" s="215"/>
      <c r="DL121" s="215"/>
      <c r="DM121" s="215"/>
      <c r="DN121" s="215"/>
      <c r="DO121" s="215"/>
      <c r="DP121" s="215"/>
      <c r="DQ121" s="215"/>
      <c r="DR121" s="215"/>
      <c r="DS121" s="215"/>
      <c r="DT121" s="215"/>
      <c r="DU121" s="215"/>
      <c r="DV121" s="215"/>
      <c r="DW121" s="215"/>
      <c r="DX121" s="215"/>
      <c r="DY121" s="215"/>
      <c r="DZ121" s="215"/>
      <c r="EA121" s="215"/>
      <c r="EB121" s="215"/>
      <c r="EC121" s="215"/>
      <c r="ED121" s="215"/>
      <c r="EE121" s="215"/>
      <c r="EF121" s="215"/>
      <c r="EG121" s="215"/>
      <c r="EH121" s="215"/>
      <c r="EI121" s="215"/>
      <c r="EJ121" s="215"/>
      <c r="EK121" s="215"/>
      <c r="EL121" s="215"/>
      <c r="EM121" s="215"/>
      <c r="EN121" s="215"/>
      <c r="EO121" s="215"/>
      <c r="EP121" s="215"/>
      <c r="EQ121" s="215"/>
      <c r="ER121" s="215"/>
      <c r="ES121" s="215"/>
      <c r="ET121" s="215"/>
      <c r="EU121" s="215"/>
      <c r="EV121" s="215"/>
      <c r="EW121" s="215"/>
      <c r="EX121" s="215"/>
      <c r="EY121" s="215"/>
      <c r="EZ121" s="215"/>
      <c r="FA121" s="215"/>
      <c r="FB121" s="215"/>
      <c r="FC121" s="215"/>
      <c r="FD121" s="215"/>
      <c r="FE121" s="215"/>
      <c r="FF121" s="215"/>
      <c r="FG121" s="215"/>
      <c r="FH121" s="215"/>
      <c r="FI121" s="215"/>
      <c r="FJ121" s="215"/>
      <c r="FK121" s="215"/>
      <c r="FL121" s="215"/>
      <c r="FM121" s="215"/>
      <c r="FN121" s="215"/>
      <c r="FO121" s="215"/>
      <c r="FP121" s="215"/>
      <c r="FQ121" s="215"/>
      <c r="FR121" s="215"/>
      <c r="FS121" s="215"/>
      <c r="FT121" s="215"/>
      <c r="FU121" s="215"/>
      <c r="FV121" s="215"/>
      <c r="FW121" s="215"/>
      <c r="FX121" s="215"/>
      <c r="FY121" s="215"/>
      <c r="FZ121" s="215"/>
      <c r="GA121" s="215"/>
      <c r="GB121" s="215"/>
      <c r="GC121" s="215"/>
      <c r="GD121" s="215"/>
      <c r="GE121" s="215"/>
      <c r="GF121" s="215"/>
      <c r="GG121" s="215"/>
      <c r="GH121" s="215"/>
      <c r="GI121" s="215"/>
      <c r="GJ121" s="215"/>
      <c r="GK121" s="215"/>
      <c r="GL121" s="215"/>
      <c r="GM121" s="215"/>
      <c r="GN121" s="215"/>
      <c r="GO121" s="215"/>
      <c r="GP121" s="215"/>
      <c r="GQ121" s="215"/>
      <c r="GR121" s="215"/>
      <c r="GS121" s="215"/>
      <c r="GT121" s="215"/>
      <c r="GU121" s="208"/>
      <c r="GV121" s="208"/>
      <c r="GW121" s="208"/>
      <c r="GX121" s="208"/>
      <c r="GY121" s="208"/>
      <c r="GZ121" s="208"/>
      <c r="HA121" s="208"/>
      <c r="HB121" s="208"/>
      <c r="HC121" s="208"/>
      <c r="HD121" s="208"/>
      <c r="HE121" s="208"/>
      <c r="HF121" s="208"/>
      <c r="HG121" s="208"/>
      <c r="HH121" s="208"/>
      <c r="HI121" s="208"/>
      <c r="HJ121" s="208"/>
      <c r="HK121" s="208"/>
      <c r="HL121" s="208"/>
      <c r="HM121" s="208"/>
      <c r="HN121" s="208"/>
      <c r="HO121" s="208"/>
      <c r="HP121" s="208"/>
      <c r="HQ121" s="208"/>
      <c r="HR121" s="208"/>
      <c r="HS121" s="208"/>
      <c r="HT121" s="208"/>
      <c r="HU121" s="208"/>
      <c r="HV121" s="208"/>
      <c r="HW121" s="208"/>
      <c r="HX121" s="208"/>
      <c r="HY121" s="208"/>
      <c r="HZ121" s="208"/>
      <c r="IA121" s="208"/>
      <c r="IB121" s="208"/>
      <c r="IC121" s="208"/>
      <c r="ID121" s="208"/>
      <c r="IE121" s="208"/>
      <c r="IF121" s="208"/>
      <c r="IG121" s="208"/>
      <c r="IH121" s="208"/>
      <c r="II121" s="208"/>
      <c r="IJ121" s="208"/>
      <c r="IK121" s="208"/>
      <c r="IL121" s="208"/>
      <c r="IM121" s="208"/>
      <c r="IN121" s="208"/>
      <c r="IO121" s="208"/>
      <c r="IP121" s="208"/>
    </row>
    <row r="122" spans="1:250" s="97" customFormat="1" ht="14.25" customHeight="1">
      <c r="A122" s="213"/>
      <c r="B122" s="214"/>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c r="AH122" s="215"/>
      <c r="AI122" s="215"/>
      <c r="AJ122" s="215"/>
      <c r="AK122" s="215"/>
      <c r="AL122" s="215"/>
      <c r="AM122" s="215"/>
      <c r="AN122" s="215"/>
      <c r="AO122" s="215"/>
      <c r="AP122" s="215"/>
      <c r="AQ122" s="215"/>
      <c r="AR122" s="215"/>
      <c r="AS122" s="215"/>
      <c r="AT122" s="215"/>
      <c r="AU122" s="215"/>
      <c r="AV122" s="215"/>
      <c r="AW122" s="215"/>
      <c r="AX122" s="215"/>
      <c r="AY122" s="215"/>
      <c r="AZ122" s="215"/>
      <c r="BA122" s="215"/>
      <c r="BB122" s="215"/>
      <c r="BC122" s="215"/>
      <c r="BD122" s="215"/>
      <c r="BE122" s="215"/>
      <c r="BF122" s="215"/>
      <c r="BG122" s="215"/>
      <c r="BH122" s="215"/>
      <c r="BI122" s="215"/>
      <c r="BJ122" s="215"/>
      <c r="BK122" s="215"/>
      <c r="BL122" s="215"/>
      <c r="BM122" s="215"/>
      <c r="BN122" s="215"/>
      <c r="BO122" s="215"/>
      <c r="BP122" s="215"/>
      <c r="BQ122" s="215"/>
      <c r="BR122" s="215"/>
      <c r="BS122" s="215"/>
      <c r="BT122" s="215"/>
      <c r="BU122" s="215"/>
      <c r="BV122" s="215"/>
      <c r="BW122" s="215"/>
      <c r="BX122" s="215"/>
      <c r="BY122" s="215"/>
      <c r="BZ122" s="215"/>
      <c r="CA122" s="215"/>
      <c r="CB122" s="215"/>
      <c r="CC122" s="215"/>
      <c r="CD122" s="215"/>
      <c r="CE122" s="215"/>
      <c r="CF122" s="215"/>
      <c r="CG122" s="215"/>
      <c r="CH122" s="215"/>
      <c r="CI122" s="215"/>
      <c r="CJ122" s="215"/>
      <c r="CK122" s="215"/>
      <c r="CL122" s="215"/>
      <c r="CM122" s="215"/>
      <c r="CN122" s="215"/>
      <c r="CO122" s="215"/>
      <c r="CP122" s="215"/>
      <c r="CQ122" s="215"/>
      <c r="CR122" s="215"/>
      <c r="CS122" s="215"/>
      <c r="CT122" s="215"/>
      <c r="CU122" s="215"/>
      <c r="CV122" s="215"/>
      <c r="CW122" s="215"/>
      <c r="CX122" s="215"/>
      <c r="CY122" s="215"/>
      <c r="CZ122" s="215"/>
      <c r="DA122" s="215"/>
      <c r="DB122" s="215"/>
      <c r="DC122" s="215"/>
      <c r="DD122" s="215"/>
      <c r="DE122" s="215"/>
      <c r="DF122" s="215"/>
      <c r="DG122" s="215"/>
      <c r="DH122" s="215"/>
      <c r="DI122" s="215"/>
      <c r="DJ122" s="215"/>
      <c r="DK122" s="215"/>
      <c r="DL122" s="215"/>
      <c r="DM122" s="215"/>
      <c r="DN122" s="215"/>
      <c r="DO122" s="215"/>
      <c r="DP122" s="215"/>
      <c r="DQ122" s="215"/>
      <c r="DR122" s="215"/>
      <c r="DS122" s="215"/>
      <c r="DT122" s="215"/>
      <c r="DU122" s="215"/>
      <c r="DV122" s="215"/>
      <c r="DW122" s="215"/>
      <c r="DX122" s="215"/>
      <c r="DY122" s="215"/>
      <c r="DZ122" s="215"/>
      <c r="EA122" s="215"/>
      <c r="EB122" s="215"/>
      <c r="EC122" s="215"/>
      <c r="ED122" s="215"/>
      <c r="EE122" s="215"/>
      <c r="EF122" s="215"/>
      <c r="EG122" s="215"/>
      <c r="EH122" s="215"/>
      <c r="EI122" s="215"/>
      <c r="EJ122" s="215"/>
      <c r="EK122" s="215"/>
      <c r="EL122" s="215"/>
      <c r="EM122" s="215"/>
      <c r="EN122" s="215"/>
      <c r="EO122" s="215"/>
      <c r="EP122" s="215"/>
      <c r="EQ122" s="215"/>
      <c r="ER122" s="215"/>
      <c r="ES122" s="215"/>
      <c r="ET122" s="215"/>
      <c r="EU122" s="215"/>
      <c r="EV122" s="215"/>
      <c r="EW122" s="215"/>
      <c r="EX122" s="215"/>
      <c r="EY122" s="215"/>
      <c r="EZ122" s="215"/>
      <c r="FA122" s="215"/>
      <c r="FB122" s="215"/>
      <c r="FC122" s="215"/>
      <c r="FD122" s="215"/>
      <c r="FE122" s="215"/>
      <c r="FF122" s="215"/>
      <c r="FG122" s="215"/>
      <c r="FH122" s="215"/>
      <c r="FI122" s="215"/>
      <c r="FJ122" s="215"/>
      <c r="FK122" s="215"/>
      <c r="FL122" s="215"/>
      <c r="FM122" s="215"/>
      <c r="FN122" s="215"/>
      <c r="FO122" s="215"/>
      <c r="FP122" s="215"/>
      <c r="FQ122" s="215"/>
      <c r="FR122" s="215"/>
      <c r="FS122" s="215"/>
      <c r="FT122" s="215"/>
      <c r="FU122" s="215"/>
      <c r="FV122" s="215"/>
      <c r="FW122" s="215"/>
      <c r="FX122" s="215"/>
      <c r="FY122" s="215"/>
      <c r="FZ122" s="215"/>
      <c r="GA122" s="215"/>
      <c r="GB122" s="215"/>
      <c r="GC122" s="215"/>
      <c r="GD122" s="215"/>
      <c r="GE122" s="215"/>
      <c r="GF122" s="215"/>
      <c r="GG122" s="215"/>
      <c r="GH122" s="215"/>
      <c r="GI122" s="215"/>
      <c r="GJ122" s="215"/>
      <c r="GK122" s="215"/>
      <c r="GL122" s="215"/>
      <c r="GM122" s="215"/>
      <c r="GN122" s="215"/>
      <c r="GO122" s="215"/>
      <c r="GP122" s="215"/>
      <c r="GQ122" s="215"/>
      <c r="GR122" s="215"/>
      <c r="GS122" s="215"/>
      <c r="GT122" s="215"/>
      <c r="GU122" s="208"/>
      <c r="GV122" s="208"/>
      <c r="GW122" s="208"/>
      <c r="GX122" s="208"/>
      <c r="GY122" s="208"/>
      <c r="GZ122" s="208"/>
      <c r="HA122" s="208"/>
      <c r="HB122" s="208"/>
      <c r="HC122" s="208"/>
      <c r="HD122" s="208"/>
      <c r="HE122" s="208"/>
      <c r="HF122" s="208"/>
      <c r="HG122" s="208"/>
      <c r="HH122" s="208"/>
      <c r="HI122" s="208"/>
      <c r="HJ122" s="208"/>
      <c r="HK122" s="208"/>
      <c r="HL122" s="208"/>
      <c r="HM122" s="208"/>
      <c r="HN122" s="208"/>
      <c r="HO122" s="208"/>
      <c r="HP122" s="208"/>
      <c r="HQ122" s="208"/>
      <c r="HR122" s="208"/>
      <c r="HS122" s="208"/>
      <c r="HT122" s="208"/>
      <c r="HU122" s="208"/>
      <c r="HV122" s="208"/>
      <c r="HW122" s="208"/>
      <c r="HX122" s="208"/>
      <c r="HY122" s="208"/>
      <c r="HZ122" s="208"/>
      <c r="IA122" s="208"/>
      <c r="IB122" s="208"/>
      <c r="IC122" s="208"/>
      <c r="ID122" s="208"/>
      <c r="IE122" s="208"/>
      <c r="IF122" s="208"/>
      <c r="IG122" s="208"/>
      <c r="IH122" s="208"/>
      <c r="II122" s="208"/>
      <c r="IJ122" s="208"/>
      <c r="IK122" s="208"/>
      <c r="IL122" s="208"/>
      <c r="IM122" s="208"/>
      <c r="IN122" s="208"/>
      <c r="IO122" s="208"/>
      <c r="IP122" s="208"/>
    </row>
    <row r="123" spans="1:250" s="97" customFormat="1" ht="14.25" customHeight="1">
      <c r="A123" s="213"/>
      <c r="B123" s="214"/>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5"/>
      <c r="AK123" s="215"/>
      <c r="AL123" s="215"/>
      <c r="AM123" s="215"/>
      <c r="AN123" s="215"/>
      <c r="AO123" s="215"/>
      <c r="AP123" s="215"/>
      <c r="AQ123" s="215"/>
      <c r="AR123" s="215"/>
      <c r="AS123" s="215"/>
      <c r="AT123" s="215"/>
      <c r="AU123" s="215"/>
      <c r="AV123" s="215"/>
      <c r="AW123" s="215"/>
      <c r="AX123" s="215"/>
      <c r="AY123" s="215"/>
      <c r="AZ123" s="215"/>
      <c r="BA123" s="215"/>
      <c r="BB123" s="215"/>
      <c r="BC123" s="215"/>
      <c r="BD123" s="215"/>
      <c r="BE123" s="215"/>
      <c r="BF123" s="215"/>
      <c r="BG123" s="215"/>
      <c r="BH123" s="215"/>
      <c r="BI123" s="215"/>
      <c r="BJ123" s="215"/>
      <c r="BK123" s="215"/>
      <c r="BL123" s="215"/>
      <c r="BM123" s="215"/>
      <c r="BN123" s="215"/>
      <c r="BO123" s="215"/>
      <c r="BP123" s="215"/>
      <c r="BQ123" s="215"/>
      <c r="BR123" s="215"/>
      <c r="BS123" s="215"/>
      <c r="BT123" s="215"/>
      <c r="BU123" s="215"/>
      <c r="BV123" s="215"/>
      <c r="BW123" s="215"/>
      <c r="BX123" s="215"/>
      <c r="BY123" s="215"/>
      <c r="BZ123" s="215"/>
      <c r="CA123" s="215"/>
      <c r="CB123" s="215"/>
      <c r="CC123" s="215"/>
      <c r="CD123" s="215"/>
      <c r="CE123" s="215"/>
      <c r="CF123" s="215"/>
      <c r="CG123" s="215"/>
      <c r="CH123" s="215"/>
      <c r="CI123" s="215"/>
      <c r="CJ123" s="215"/>
      <c r="CK123" s="215"/>
      <c r="CL123" s="215"/>
      <c r="CM123" s="215"/>
      <c r="CN123" s="215"/>
      <c r="CO123" s="215"/>
      <c r="CP123" s="215"/>
      <c r="CQ123" s="215"/>
      <c r="CR123" s="215"/>
      <c r="CS123" s="215"/>
      <c r="CT123" s="215"/>
      <c r="CU123" s="215"/>
      <c r="CV123" s="215"/>
      <c r="CW123" s="215"/>
      <c r="CX123" s="215"/>
      <c r="CY123" s="215"/>
      <c r="CZ123" s="215"/>
      <c r="DA123" s="215"/>
      <c r="DB123" s="215"/>
      <c r="DC123" s="215"/>
      <c r="DD123" s="215"/>
      <c r="DE123" s="215"/>
      <c r="DF123" s="215"/>
      <c r="DG123" s="215"/>
      <c r="DH123" s="215"/>
      <c r="DI123" s="215"/>
      <c r="DJ123" s="215"/>
      <c r="DK123" s="215"/>
      <c r="DL123" s="215"/>
      <c r="DM123" s="215"/>
      <c r="DN123" s="215"/>
      <c r="DO123" s="215"/>
      <c r="DP123" s="215"/>
      <c r="DQ123" s="215"/>
      <c r="DR123" s="215"/>
      <c r="DS123" s="215"/>
      <c r="DT123" s="215"/>
      <c r="DU123" s="215"/>
      <c r="DV123" s="215"/>
      <c r="DW123" s="215"/>
      <c r="DX123" s="215"/>
      <c r="DY123" s="215"/>
      <c r="DZ123" s="215"/>
      <c r="EA123" s="215"/>
      <c r="EB123" s="215"/>
      <c r="EC123" s="215"/>
      <c r="ED123" s="215"/>
      <c r="EE123" s="215"/>
      <c r="EF123" s="215"/>
      <c r="EG123" s="215"/>
      <c r="EH123" s="215"/>
      <c r="EI123" s="215"/>
      <c r="EJ123" s="215"/>
      <c r="EK123" s="215"/>
      <c r="EL123" s="215"/>
      <c r="EM123" s="215"/>
      <c r="EN123" s="215"/>
      <c r="EO123" s="215"/>
      <c r="EP123" s="215"/>
      <c r="EQ123" s="215"/>
      <c r="ER123" s="215"/>
      <c r="ES123" s="215"/>
      <c r="ET123" s="215"/>
      <c r="EU123" s="215"/>
      <c r="EV123" s="215"/>
      <c r="EW123" s="215"/>
      <c r="EX123" s="215"/>
      <c r="EY123" s="215"/>
      <c r="EZ123" s="215"/>
      <c r="FA123" s="215"/>
      <c r="FB123" s="215"/>
      <c r="FC123" s="215"/>
      <c r="FD123" s="215"/>
      <c r="FE123" s="215"/>
      <c r="FF123" s="215"/>
      <c r="FG123" s="215"/>
      <c r="FH123" s="215"/>
      <c r="FI123" s="215"/>
      <c r="FJ123" s="215"/>
      <c r="FK123" s="215"/>
      <c r="FL123" s="215"/>
      <c r="FM123" s="215"/>
      <c r="FN123" s="215"/>
      <c r="FO123" s="215"/>
      <c r="FP123" s="215"/>
      <c r="FQ123" s="215"/>
      <c r="FR123" s="215"/>
      <c r="FS123" s="215"/>
      <c r="FT123" s="215"/>
      <c r="FU123" s="215"/>
      <c r="FV123" s="215"/>
      <c r="FW123" s="215"/>
      <c r="FX123" s="215"/>
      <c r="FY123" s="215"/>
      <c r="FZ123" s="215"/>
      <c r="GA123" s="215"/>
      <c r="GB123" s="215"/>
      <c r="GC123" s="215"/>
      <c r="GD123" s="215"/>
      <c r="GE123" s="215"/>
      <c r="GF123" s="215"/>
      <c r="GG123" s="215"/>
      <c r="GH123" s="215"/>
      <c r="GI123" s="215"/>
      <c r="GJ123" s="215"/>
      <c r="GK123" s="215"/>
      <c r="GL123" s="215"/>
      <c r="GM123" s="215"/>
      <c r="GN123" s="215"/>
      <c r="GO123" s="215"/>
      <c r="GP123" s="215"/>
      <c r="GQ123" s="215"/>
      <c r="GR123" s="215"/>
      <c r="GS123" s="215"/>
      <c r="GT123" s="215"/>
      <c r="GU123" s="208"/>
      <c r="GV123" s="208"/>
      <c r="GW123" s="208"/>
      <c r="GX123" s="208"/>
      <c r="GY123" s="208"/>
      <c r="GZ123" s="208"/>
      <c r="HA123" s="208"/>
      <c r="HB123" s="208"/>
      <c r="HC123" s="208"/>
      <c r="HD123" s="208"/>
      <c r="HE123" s="208"/>
      <c r="HF123" s="208"/>
      <c r="HG123" s="208"/>
      <c r="HH123" s="208"/>
      <c r="HI123" s="208"/>
      <c r="HJ123" s="208"/>
      <c r="HK123" s="208"/>
      <c r="HL123" s="208"/>
      <c r="HM123" s="208"/>
      <c r="HN123" s="208"/>
      <c r="HO123" s="208"/>
      <c r="HP123" s="208"/>
      <c r="HQ123" s="208"/>
      <c r="HR123" s="208"/>
      <c r="HS123" s="208"/>
      <c r="HT123" s="208"/>
      <c r="HU123" s="208"/>
      <c r="HV123" s="208"/>
      <c r="HW123" s="208"/>
      <c r="HX123" s="208"/>
      <c r="HY123" s="208"/>
      <c r="HZ123" s="208"/>
      <c r="IA123" s="208"/>
      <c r="IB123" s="208"/>
      <c r="IC123" s="208"/>
      <c r="ID123" s="208"/>
      <c r="IE123" s="208"/>
      <c r="IF123" s="208"/>
      <c r="IG123" s="208"/>
      <c r="IH123" s="208"/>
      <c r="II123" s="208"/>
      <c r="IJ123" s="208"/>
      <c r="IK123" s="208"/>
      <c r="IL123" s="208"/>
      <c r="IM123" s="208"/>
      <c r="IN123" s="208"/>
      <c r="IO123" s="208"/>
      <c r="IP123" s="208"/>
    </row>
    <row r="124" spans="1:250" s="97" customFormat="1" ht="14.25" customHeight="1">
      <c r="A124" s="213"/>
      <c r="B124" s="214"/>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215"/>
      <c r="AN124" s="215"/>
      <c r="AO124" s="215"/>
      <c r="AP124" s="215"/>
      <c r="AQ124" s="215"/>
      <c r="AR124" s="215"/>
      <c r="AS124" s="215"/>
      <c r="AT124" s="215"/>
      <c r="AU124" s="215"/>
      <c r="AV124" s="215"/>
      <c r="AW124" s="215"/>
      <c r="AX124" s="215"/>
      <c r="AY124" s="215"/>
      <c r="AZ124" s="215"/>
      <c r="BA124" s="215"/>
      <c r="BB124" s="215"/>
      <c r="BC124" s="215"/>
      <c r="BD124" s="215"/>
      <c r="BE124" s="215"/>
      <c r="BF124" s="215"/>
      <c r="BG124" s="215"/>
      <c r="BH124" s="215"/>
      <c r="BI124" s="215"/>
      <c r="BJ124" s="215"/>
      <c r="BK124" s="215"/>
      <c r="BL124" s="215"/>
      <c r="BM124" s="215"/>
      <c r="BN124" s="215"/>
      <c r="BO124" s="215"/>
      <c r="BP124" s="215"/>
      <c r="BQ124" s="215"/>
      <c r="BR124" s="215"/>
      <c r="BS124" s="215"/>
      <c r="BT124" s="215"/>
      <c r="BU124" s="215"/>
      <c r="BV124" s="215"/>
      <c r="BW124" s="215"/>
      <c r="BX124" s="215"/>
      <c r="BY124" s="215"/>
      <c r="BZ124" s="215"/>
      <c r="CA124" s="215"/>
      <c r="CB124" s="215"/>
      <c r="CC124" s="215"/>
      <c r="CD124" s="215"/>
      <c r="CE124" s="215"/>
      <c r="CF124" s="215"/>
      <c r="CG124" s="215"/>
      <c r="CH124" s="215"/>
      <c r="CI124" s="215"/>
      <c r="CJ124" s="215"/>
      <c r="CK124" s="215"/>
      <c r="CL124" s="215"/>
      <c r="CM124" s="215"/>
      <c r="CN124" s="215"/>
      <c r="CO124" s="215"/>
      <c r="CP124" s="215"/>
      <c r="CQ124" s="215"/>
      <c r="CR124" s="215"/>
      <c r="CS124" s="215"/>
      <c r="CT124" s="215"/>
      <c r="CU124" s="215"/>
      <c r="CV124" s="215"/>
      <c r="CW124" s="215"/>
      <c r="CX124" s="215"/>
      <c r="CY124" s="215"/>
      <c r="CZ124" s="215"/>
      <c r="DA124" s="215"/>
      <c r="DB124" s="215"/>
      <c r="DC124" s="215"/>
      <c r="DD124" s="215"/>
      <c r="DE124" s="215"/>
      <c r="DF124" s="215"/>
      <c r="DG124" s="215"/>
      <c r="DH124" s="215"/>
      <c r="DI124" s="215"/>
      <c r="DJ124" s="215"/>
      <c r="DK124" s="215"/>
      <c r="DL124" s="215"/>
      <c r="DM124" s="215"/>
      <c r="DN124" s="215"/>
      <c r="DO124" s="215"/>
      <c r="DP124" s="215"/>
      <c r="DQ124" s="215"/>
      <c r="DR124" s="215"/>
      <c r="DS124" s="215"/>
      <c r="DT124" s="215"/>
      <c r="DU124" s="215"/>
      <c r="DV124" s="215"/>
      <c r="DW124" s="215"/>
      <c r="DX124" s="215"/>
      <c r="DY124" s="215"/>
      <c r="DZ124" s="215"/>
      <c r="EA124" s="215"/>
      <c r="EB124" s="215"/>
      <c r="EC124" s="215"/>
      <c r="ED124" s="215"/>
      <c r="EE124" s="215"/>
      <c r="EF124" s="215"/>
      <c r="EG124" s="215"/>
      <c r="EH124" s="215"/>
      <c r="EI124" s="215"/>
      <c r="EJ124" s="215"/>
      <c r="EK124" s="215"/>
      <c r="EL124" s="215"/>
      <c r="EM124" s="215"/>
      <c r="EN124" s="215"/>
      <c r="EO124" s="215"/>
      <c r="EP124" s="215"/>
      <c r="EQ124" s="215"/>
      <c r="ER124" s="215"/>
      <c r="ES124" s="215"/>
      <c r="ET124" s="215"/>
      <c r="EU124" s="215"/>
      <c r="EV124" s="215"/>
      <c r="EW124" s="215"/>
      <c r="EX124" s="215"/>
      <c r="EY124" s="215"/>
      <c r="EZ124" s="215"/>
      <c r="FA124" s="215"/>
      <c r="FB124" s="215"/>
      <c r="FC124" s="215"/>
      <c r="FD124" s="215"/>
      <c r="FE124" s="215"/>
      <c r="FF124" s="215"/>
      <c r="FG124" s="215"/>
      <c r="FH124" s="215"/>
      <c r="FI124" s="215"/>
      <c r="FJ124" s="215"/>
      <c r="FK124" s="215"/>
      <c r="FL124" s="215"/>
      <c r="FM124" s="215"/>
      <c r="FN124" s="215"/>
      <c r="FO124" s="215"/>
      <c r="FP124" s="215"/>
      <c r="FQ124" s="215"/>
      <c r="FR124" s="215"/>
      <c r="FS124" s="215"/>
      <c r="FT124" s="215"/>
      <c r="FU124" s="215"/>
      <c r="FV124" s="215"/>
      <c r="FW124" s="215"/>
      <c r="FX124" s="215"/>
      <c r="FY124" s="215"/>
      <c r="FZ124" s="215"/>
      <c r="GA124" s="215"/>
      <c r="GB124" s="215"/>
      <c r="GC124" s="215"/>
      <c r="GD124" s="215"/>
      <c r="GE124" s="215"/>
      <c r="GF124" s="215"/>
      <c r="GG124" s="215"/>
      <c r="GH124" s="215"/>
      <c r="GI124" s="215"/>
      <c r="GJ124" s="215"/>
      <c r="GK124" s="215"/>
      <c r="GL124" s="215"/>
      <c r="GM124" s="215"/>
      <c r="GN124" s="215"/>
      <c r="GO124" s="215"/>
      <c r="GP124" s="215"/>
      <c r="GQ124" s="215"/>
      <c r="GR124" s="215"/>
      <c r="GS124" s="215"/>
      <c r="GT124" s="215"/>
      <c r="GU124" s="208"/>
      <c r="GV124" s="208"/>
      <c r="GW124" s="208"/>
      <c r="GX124" s="208"/>
      <c r="GY124" s="208"/>
      <c r="GZ124" s="208"/>
      <c r="HA124" s="208"/>
      <c r="HB124" s="208"/>
      <c r="HC124" s="208"/>
      <c r="HD124" s="208"/>
      <c r="HE124" s="208"/>
      <c r="HF124" s="208"/>
      <c r="HG124" s="208"/>
      <c r="HH124" s="208"/>
      <c r="HI124" s="208"/>
      <c r="HJ124" s="208"/>
      <c r="HK124" s="208"/>
      <c r="HL124" s="208"/>
      <c r="HM124" s="208"/>
      <c r="HN124" s="208"/>
      <c r="HO124" s="208"/>
      <c r="HP124" s="208"/>
      <c r="HQ124" s="208"/>
      <c r="HR124" s="208"/>
      <c r="HS124" s="208"/>
      <c r="HT124" s="208"/>
      <c r="HU124" s="208"/>
      <c r="HV124" s="208"/>
      <c r="HW124" s="208"/>
      <c r="HX124" s="208"/>
      <c r="HY124" s="208"/>
      <c r="HZ124" s="208"/>
      <c r="IA124" s="208"/>
      <c r="IB124" s="208"/>
      <c r="IC124" s="208"/>
      <c r="ID124" s="208"/>
      <c r="IE124" s="208"/>
      <c r="IF124" s="208"/>
      <c r="IG124" s="208"/>
      <c r="IH124" s="208"/>
      <c r="II124" s="208"/>
      <c r="IJ124" s="208"/>
      <c r="IK124" s="208"/>
      <c r="IL124" s="208"/>
      <c r="IM124" s="208"/>
      <c r="IN124" s="208"/>
      <c r="IO124" s="208"/>
      <c r="IP124" s="208"/>
    </row>
    <row r="125" spans="1:250" s="97" customFormat="1" ht="14.25" customHeight="1">
      <c r="A125" s="213"/>
      <c r="B125" s="214"/>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215"/>
      <c r="AS125" s="215"/>
      <c r="AT125" s="215"/>
      <c r="AU125" s="215"/>
      <c r="AV125" s="215"/>
      <c r="AW125" s="215"/>
      <c r="AX125" s="215"/>
      <c r="AY125" s="215"/>
      <c r="AZ125" s="215"/>
      <c r="BA125" s="215"/>
      <c r="BB125" s="215"/>
      <c r="BC125" s="215"/>
      <c r="BD125" s="215"/>
      <c r="BE125" s="215"/>
      <c r="BF125" s="215"/>
      <c r="BG125" s="215"/>
      <c r="BH125" s="215"/>
      <c r="BI125" s="215"/>
      <c r="BJ125" s="215"/>
      <c r="BK125" s="215"/>
      <c r="BL125" s="215"/>
      <c r="BM125" s="215"/>
      <c r="BN125" s="215"/>
      <c r="BO125" s="215"/>
      <c r="BP125" s="215"/>
      <c r="BQ125" s="215"/>
      <c r="BR125" s="215"/>
      <c r="BS125" s="215"/>
      <c r="BT125" s="215"/>
      <c r="BU125" s="215"/>
      <c r="BV125" s="215"/>
      <c r="BW125" s="215"/>
      <c r="BX125" s="215"/>
      <c r="BY125" s="215"/>
      <c r="BZ125" s="215"/>
      <c r="CA125" s="215"/>
      <c r="CB125" s="215"/>
      <c r="CC125" s="215"/>
      <c r="CD125" s="215"/>
      <c r="CE125" s="215"/>
      <c r="CF125" s="215"/>
      <c r="CG125" s="215"/>
      <c r="CH125" s="215"/>
      <c r="CI125" s="215"/>
      <c r="CJ125" s="215"/>
      <c r="CK125" s="215"/>
      <c r="CL125" s="215"/>
      <c r="CM125" s="215"/>
      <c r="CN125" s="215"/>
      <c r="CO125" s="215"/>
      <c r="CP125" s="215"/>
      <c r="CQ125" s="215"/>
      <c r="CR125" s="215"/>
      <c r="CS125" s="215"/>
      <c r="CT125" s="215"/>
      <c r="CU125" s="215"/>
      <c r="CV125" s="215"/>
      <c r="CW125" s="215"/>
      <c r="CX125" s="215"/>
      <c r="CY125" s="215"/>
      <c r="CZ125" s="215"/>
      <c r="DA125" s="215"/>
      <c r="DB125" s="215"/>
      <c r="DC125" s="215"/>
      <c r="DD125" s="215"/>
      <c r="DE125" s="215"/>
      <c r="DF125" s="215"/>
      <c r="DG125" s="215"/>
      <c r="DH125" s="215"/>
      <c r="DI125" s="215"/>
      <c r="DJ125" s="215"/>
      <c r="DK125" s="215"/>
      <c r="DL125" s="215"/>
      <c r="DM125" s="215"/>
      <c r="DN125" s="215"/>
      <c r="DO125" s="215"/>
      <c r="DP125" s="215"/>
      <c r="DQ125" s="215"/>
      <c r="DR125" s="215"/>
      <c r="DS125" s="215"/>
      <c r="DT125" s="215"/>
      <c r="DU125" s="215"/>
      <c r="DV125" s="215"/>
      <c r="DW125" s="215"/>
      <c r="DX125" s="215"/>
      <c r="DY125" s="215"/>
      <c r="DZ125" s="215"/>
      <c r="EA125" s="215"/>
      <c r="EB125" s="215"/>
      <c r="EC125" s="215"/>
      <c r="ED125" s="215"/>
      <c r="EE125" s="215"/>
      <c r="EF125" s="215"/>
      <c r="EG125" s="215"/>
      <c r="EH125" s="215"/>
      <c r="EI125" s="215"/>
      <c r="EJ125" s="215"/>
      <c r="EK125" s="215"/>
      <c r="EL125" s="215"/>
      <c r="EM125" s="215"/>
      <c r="EN125" s="215"/>
      <c r="EO125" s="215"/>
      <c r="EP125" s="215"/>
      <c r="EQ125" s="215"/>
      <c r="ER125" s="215"/>
      <c r="ES125" s="215"/>
      <c r="ET125" s="215"/>
      <c r="EU125" s="215"/>
      <c r="EV125" s="215"/>
      <c r="EW125" s="215"/>
      <c r="EX125" s="215"/>
      <c r="EY125" s="215"/>
      <c r="EZ125" s="215"/>
      <c r="FA125" s="215"/>
      <c r="FB125" s="215"/>
      <c r="FC125" s="215"/>
      <c r="FD125" s="215"/>
      <c r="FE125" s="215"/>
      <c r="FF125" s="215"/>
      <c r="FG125" s="215"/>
      <c r="FH125" s="215"/>
      <c r="FI125" s="215"/>
      <c r="FJ125" s="215"/>
      <c r="FK125" s="215"/>
      <c r="FL125" s="215"/>
      <c r="FM125" s="215"/>
      <c r="FN125" s="215"/>
      <c r="FO125" s="215"/>
      <c r="FP125" s="215"/>
      <c r="FQ125" s="215"/>
      <c r="FR125" s="215"/>
      <c r="FS125" s="215"/>
      <c r="FT125" s="215"/>
      <c r="FU125" s="215"/>
      <c r="FV125" s="215"/>
      <c r="FW125" s="215"/>
      <c r="FX125" s="215"/>
      <c r="FY125" s="215"/>
      <c r="FZ125" s="215"/>
      <c r="GA125" s="215"/>
      <c r="GB125" s="215"/>
      <c r="GC125" s="215"/>
      <c r="GD125" s="215"/>
      <c r="GE125" s="215"/>
      <c r="GF125" s="215"/>
      <c r="GG125" s="215"/>
      <c r="GH125" s="215"/>
      <c r="GI125" s="215"/>
      <c r="GJ125" s="215"/>
      <c r="GK125" s="215"/>
      <c r="GL125" s="215"/>
      <c r="GM125" s="215"/>
      <c r="GN125" s="215"/>
      <c r="GO125" s="215"/>
      <c r="GP125" s="215"/>
      <c r="GQ125" s="215"/>
      <c r="GR125" s="215"/>
      <c r="GS125" s="215"/>
      <c r="GT125" s="215"/>
      <c r="GU125" s="208"/>
      <c r="GV125" s="208"/>
      <c r="GW125" s="208"/>
      <c r="GX125" s="208"/>
      <c r="GY125" s="208"/>
      <c r="GZ125" s="208"/>
      <c r="HA125" s="208"/>
      <c r="HB125" s="208"/>
      <c r="HC125" s="208"/>
      <c r="HD125" s="208"/>
      <c r="HE125" s="208"/>
      <c r="HF125" s="208"/>
      <c r="HG125" s="208"/>
      <c r="HH125" s="208"/>
      <c r="HI125" s="208"/>
      <c r="HJ125" s="208"/>
      <c r="HK125" s="208"/>
      <c r="HL125" s="208"/>
      <c r="HM125" s="208"/>
      <c r="HN125" s="208"/>
      <c r="HO125" s="208"/>
      <c r="HP125" s="208"/>
      <c r="HQ125" s="208"/>
      <c r="HR125" s="208"/>
      <c r="HS125" s="208"/>
      <c r="HT125" s="208"/>
      <c r="HU125" s="208"/>
      <c r="HV125" s="208"/>
      <c r="HW125" s="208"/>
      <c r="HX125" s="208"/>
      <c r="HY125" s="208"/>
      <c r="HZ125" s="208"/>
      <c r="IA125" s="208"/>
      <c r="IB125" s="208"/>
      <c r="IC125" s="208"/>
      <c r="ID125" s="208"/>
      <c r="IE125" s="208"/>
      <c r="IF125" s="208"/>
      <c r="IG125" s="208"/>
      <c r="IH125" s="208"/>
      <c r="II125" s="208"/>
      <c r="IJ125" s="208"/>
      <c r="IK125" s="208"/>
      <c r="IL125" s="208"/>
      <c r="IM125" s="208"/>
      <c r="IN125" s="208"/>
      <c r="IO125" s="208"/>
      <c r="IP125" s="208"/>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theme="0" tint="-0.1499900072813034"/>
  </sheetPr>
  <dimension ref="A1:B12"/>
  <sheetViews>
    <sheetView zoomScaleSheetLayoutView="100" workbookViewId="0" topLeftCell="A1">
      <selection activeCell="D26" sqref="D26"/>
    </sheetView>
  </sheetViews>
  <sheetFormatPr defaultColWidth="9.00390625" defaultRowHeight="14.25"/>
  <cols>
    <col min="1" max="1" width="41.625" style="72" customWidth="1"/>
    <col min="2" max="2" width="41.625" style="77" customWidth="1"/>
    <col min="3" max="16384" width="9.00390625" style="72" customWidth="1"/>
  </cols>
  <sheetData>
    <row r="1" spans="1:2" s="72" customFormat="1" ht="26.25" customHeight="1">
      <c r="A1" s="78" t="s">
        <v>603</v>
      </c>
      <c r="B1" s="77"/>
    </row>
    <row r="2" spans="1:2" s="72" customFormat="1" ht="24.75" customHeight="1">
      <c r="A2" s="79" t="s">
        <v>604</v>
      </c>
      <c r="B2" s="79"/>
    </row>
    <row r="3" s="73" customFormat="1" ht="24" customHeight="1">
      <c r="B3" s="81" t="s">
        <v>64</v>
      </c>
    </row>
    <row r="4" spans="1:2" s="74" customFormat="1" ht="36" customHeight="1">
      <c r="A4" s="159" t="s">
        <v>65</v>
      </c>
      <c r="B4" s="83" t="s">
        <v>66</v>
      </c>
    </row>
    <row r="5" spans="1:2" s="158" customFormat="1" ht="36" customHeight="1">
      <c r="A5" s="203" t="s">
        <v>605</v>
      </c>
      <c r="B5" s="196">
        <v>126000</v>
      </c>
    </row>
    <row r="6" spans="1:2" s="158" customFormat="1" ht="36" customHeight="1">
      <c r="A6" s="203" t="s">
        <v>606</v>
      </c>
      <c r="B6" s="196">
        <v>0</v>
      </c>
    </row>
    <row r="7" spans="1:2" s="158" customFormat="1" ht="36" customHeight="1">
      <c r="A7" s="203" t="s">
        <v>607</v>
      </c>
      <c r="B7" s="196">
        <v>2530</v>
      </c>
    </row>
    <row r="8" spans="1:2" s="73" customFormat="1" ht="36" customHeight="1">
      <c r="A8" s="204" t="s">
        <v>608</v>
      </c>
      <c r="B8" s="196">
        <v>1480</v>
      </c>
    </row>
    <row r="9" spans="1:2" s="73" customFormat="1" ht="36" customHeight="1">
      <c r="A9" s="205" t="s">
        <v>609</v>
      </c>
      <c r="B9" s="196">
        <v>0</v>
      </c>
    </row>
    <row r="10" spans="1:2" s="73" customFormat="1" ht="36" customHeight="1">
      <c r="A10" s="205" t="s">
        <v>610</v>
      </c>
      <c r="B10" s="196">
        <v>350</v>
      </c>
    </row>
    <row r="11" spans="1:2" s="73" customFormat="1" ht="36" customHeight="1">
      <c r="A11" s="205" t="s">
        <v>611</v>
      </c>
      <c r="B11" s="196">
        <v>640</v>
      </c>
    </row>
    <row r="12" spans="1:2" s="74" customFormat="1" ht="36" customHeight="1">
      <c r="A12" s="206" t="s">
        <v>95</v>
      </c>
      <c r="B12" s="83">
        <f>SUM(B5:B11)</f>
        <v>131000</v>
      </c>
    </row>
  </sheetData>
  <sheetProtection/>
  <mergeCells count="1">
    <mergeCell ref="A2:B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theme="0" tint="-0.1499900072813034"/>
  </sheetPr>
  <dimension ref="A1:G37"/>
  <sheetViews>
    <sheetView zoomScaleSheetLayoutView="100" workbookViewId="0" topLeftCell="A1">
      <selection activeCell="D26" sqref="D26"/>
    </sheetView>
  </sheetViews>
  <sheetFormatPr defaultColWidth="7.00390625" defaultRowHeight="14.25"/>
  <cols>
    <col min="1" max="1" width="55.875" style="52" customWidth="1"/>
    <col min="2" max="2" width="29.625" style="144" customWidth="1"/>
    <col min="3" max="227" width="7.00390625" style="50" customWidth="1"/>
    <col min="228" max="16384" width="7.00390625" style="54" customWidth="1"/>
  </cols>
  <sheetData>
    <row r="1" spans="1:2" s="50" customFormat="1" ht="29.25" customHeight="1">
      <c r="A1" s="55" t="s">
        <v>612</v>
      </c>
      <c r="B1" s="144"/>
    </row>
    <row r="2" spans="1:2" s="50" customFormat="1" ht="28.5" customHeight="1">
      <c r="A2" s="56" t="s">
        <v>613</v>
      </c>
      <c r="B2" s="58"/>
    </row>
    <row r="3" spans="1:2" s="51" customFormat="1" ht="21.75" customHeight="1">
      <c r="A3" s="52"/>
      <c r="B3" s="148" t="s">
        <v>64</v>
      </c>
    </row>
    <row r="4" spans="1:2" s="51" customFormat="1" ht="39" customHeight="1">
      <c r="A4" s="125" t="s">
        <v>65</v>
      </c>
      <c r="B4" s="61" t="s">
        <v>66</v>
      </c>
    </row>
    <row r="5" spans="1:2" s="52" customFormat="1" ht="39" customHeight="1">
      <c r="A5" s="149" t="s">
        <v>67</v>
      </c>
      <c r="B5" s="194">
        <f>B6+B12+B15+B16+B17</f>
        <v>154899.6</v>
      </c>
    </row>
    <row r="6" spans="1:7" s="192" customFormat="1" ht="25.5" customHeight="1">
      <c r="A6" s="195" t="s">
        <v>614</v>
      </c>
      <c r="B6" s="196">
        <f>SUM(B7:B11)</f>
        <v>106860</v>
      </c>
      <c r="G6" s="192" t="s">
        <v>615</v>
      </c>
    </row>
    <row r="7" spans="1:2" s="192" customFormat="1" ht="25.5" customHeight="1">
      <c r="A7" s="197" t="s">
        <v>616</v>
      </c>
      <c r="B7" s="196">
        <v>102850</v>
      </c>
    </row>
    <row r="8" spans="1:2" s="192" customFormat="1" ht="25.5" customHeight="1">
      <c r="A8" s="197" t="s">
        <v>617</v>
      </c>
      <c r="B8" s="196"/>
    </row>
    <row r="9" spans="1:2" s="192" customFormat="1" ht="25.5" customHeight="1">
      <c r="A9" s="197" t="s">
        <v>618</v>
      </c>
      <c r="B9" s="196"/>
    </row>
    <row r="10" spans="1:2" s="192" customFormat="1" ht="25.5" customHeight="1">
      <c r="A10" s="197" t="s">
        <v>619</v>
      </c>
      <c r="B10" s="196">
        <v>2530</v>
      </c>
    </row>
    <row r="11" spans="1:2" s="192" customFormat="1" ht="25.5" customHeight="1">
      <c r="A11" s="197" t="s">
        <v>620</v>
      </c>
      <c r="B11" s="196">
        <v>1480</v>
      </c>
    </row>
    <row r="12" spans="1:2" s="192" customFormat="1" ht="25.5" customHeight="1">
      <c r="A12" s="195" t="s">
        <v>621</v>
      </c>
      <c r="B12" s="196">
        <f>SUM(B13:B14)</f>
        <v>34250</v>
      </c>
    </row>
    <row r="13" spans="1:2" s="192" customFormat="1" ht="25.5" customHeight="1">
      <c r="A13" s="198" t="s">
        <v>622</v>
      </c>
      <c r="B13" s="196">
        <v>350</v>
      </c>
    </row>
    <row r="14" spans="1:2" s="192" customFormat="1" ht="25.5" customHeight="1">
      <c r="A14" s="198" t="s">
        <v>623</v>
      </c>
      <c r="B14" s="196">
        <v>33900</v>
      </c>
    </row>
    <row r="15" spans="1:2" s="192" customFormat="1" ht="25.5" customHeight="1">
      <c r="A15" s="195" t="s">
        <v>624</v>
      </c>
      <c r="B15" s="196">
        <v>1256</v>
      </c>
    </row>
    <row r="16" spans="1:2" s="192" customFormat="1" ht="25.5" customHeight="1">
      <c r="A16" s="195" t="s">
        <v>625</v>
      </c>
      <c r="B16" s="196">
        <v>12469</v>
      </c>
    </row>
    <row r="17" spans="1:2" s="192" customFormat="1" ht="25.5" customHeight="1">
      <c r="A17" s="195" t="s">
        <v>626</v>
      </c>
      <c r="B17" s="199">
        <v>64.6</v>
      </c>
    </row>
    <row r="18" spans="1:2" s="193" customFormat="1" ht="25.5" customHeight="1">
      <c r="A18" s="200" t="s">
        <v>627</v>
      </c>
      <c r="B18" s="201"/>
    </row>
    <row r="19" spans="1:2" s="51" customFormat="1" ht="39" customHeight="1">
      <c r="A19" s="149" t="s">
        <v>628</v>
      </c>
      <c r="B19" s="145"/>
    </row>
    <row r="20" spans="1:2" s="51" customFormat="1" ht="39" customHeight="1">
      <c r="A20" s="154" t="s">
        <v>629</v>
      </c>
      <c r="B20" s="145"/>
    </row>
    <row r="21" spans="1:2" s="51" customFormat="1" ht="39" customHeight="1">
      <c r="A21" s="202" t="s">
        <v>95</v>
      </c>
      <c r="B21" s="61">
        <f>B5+B18+B19</f>
        <v>154899.6</v>
      </c>
    </row>
    <row r="22" spans="1:2" s="50" customFormat="1" ht="19.5" customHeight="1">
      <c r="A22" s="52"/>
      <c r="B22" s="144"/>
    </row>
    <row r="23" spans="1:2" s="50" customFormat="1" ht="19.5" customHeight="1">
      <c r="A23" s="52"/>
      <c r="B23" s="144"/>
    </row>
    <row r="24" spans="1:2" s="50" customFormat="1" ht="19.5" customHeight="1">
      <c r="A24" s="52"/>
      <c r="B24" s="144"/>
    </row>
    <row r="25" spans="1:2" s="50" customFormat="1" ht="19.5" customHeight="1">
      <c r="A25" s="52"/>
      <c r="B25" s="144"/>
    </row>
    <row r="26" spans="1:2" s="50" customFormat="1" ht="19.5" customHeight="1">
      <c r="A26" s="52"/>
      <c r="B26" s="144"/>
    </row>
    <row r="27" spans="1:2" s="50" customFormat="1" ht="19.5" customHeight="1">
      <c r="A27" s="52"/>
      <c r="B27" s="144"/>
    </row>
    <row r="28" spans="1:2" s="50" customFormat="1" ht="19.5" customHeight="1">
      <c r="A28" s="52"/>
      <c r="B28" s="144"/>
    </row>
    <row r="29" spans="1:2" s="50" customFormat="1" ht="19.5" customHeight="1">
      <c r="A29" s="52"/>
      <c r="B29" s="144"/>
    </row>
    <row r="30" spans="1:2" s="50" customFormat="1" ht="19.5" customHeight="1">
      <c r="A30" s="52"/>
      <c r="B30" s="144"/>
    </row>
    <row r="31" spans="1:2" s="50" customFormat="1" ht="19.5" customHeight="1">
      <c r="A31" s="52"/>
      <c r="B31" s="144"/>
    </row>
    <row r="32" spans="1:2" s="50" customFormat="1" ht="19.5" customHeight="1">
      <c r="A32" s="52"/>
      <c r="B32" s="144"/>
    </row>
    <row r="33" spans="1:2" s="50" customFormat="1" ht="19.5" customHeight="1">
      <c r="A33" s="52"/>
      <c r="B33" s="144"/>
    </row>
    <row r="34" spans="1:2" s="50" customFormat="1" ht="19.5" customHeight="1">
      <c r="A34" s="52"/>
      <c r="B34" s="144"/>
    </row>
    <row r="35" spans="1:2" s="50" customFormat="1" ht="19.5" customHeight="1">
      <c r="A35" s="52"/>
      <c r="B35" s="144"/>
    </row>
    <row r="36" spans="1:2" s="50" customFormat="1" ht="19.5" customHeight="1">
      <c r="A36" s="52"/>
      <c r="B36" s="144"/>
    </row>
    <row r="37" spans="1:2" s="50" customFormat="1" ht="19.5" customHeight="1">
      <c r="A37" s="52"/>
      <c r="B37" s="144"/>
    </row>
  </sheetData>
  <sheetProtection/>
  <mergeCells count="1">
    <mergeCell ref="A2:B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2022-02-18T05:36:07Z</dcterms:created>
  <dcterms:modified xsi:type="dcterms:W3CDTF">2023-09-01T08:44:55Z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68B03F3901B54F99B8C938B883237A93</vt:lpwstr>
  </property>
</Properties>
</file>