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00" firstSheet="16" activeTab="19"/>
  </bookViews>
  <sheets>
    <sheet name="目录"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三公经费表及说明" sheetId="20" r:id="rId20"/>
    <sheet name="附表 2-1" sheetId="21" r:id="rId21"/>
    <sheet name="附表2-2" sheetId="22" r:id="rId22"/>
  </sheets>
  <definedNames>
    <definedName name="_xlnm.Print_Area" localSheetId="1">'附表1-1'!$A$2:$B$29</definedName>
    <definedName name="_xlnm.Print_Area" localSheetId="19">'三公经费表及说明'!$A$1:$D$13</definedName>
  </definedNames>
  <calcPr fullCalcOnLoad="1" fullPrecision="0"/>
</workbook>
</file>

<file path=xl/sharedStrings.xml><?xml version="1.0" encoding="utf-8"?>
<sst xmlns="http://schemas.openxmlformats.org/spreadsheetml/2006/main" count="1236" uniqueCount="1013">
  <si>
    <t>目    录</t>
  </si>
  <si>
    <r>
      <t>1</t>
    </r>
    <r>
      <rPr>
        <b/>
        <sz val="16"/>
        <color indexed="8"/>
        <rFont val="方正楷体_GBK"/>
        <family val="0"/>
      </rPr>
      <t>、</t>
    </r>
    <r>
      <rPr>
        <b/>
        <sz val="16"/>
        <color indexed="8"/>
        <rFont val="Times New Roman"/>
        <family val="1"/>
      </rPr>
      <t xml:space="preserve"> </t>
    </r>
    <r>
      <rPr>
        <b/>
        <sz val="16"/>
        <color indexed="8"/>
        <rFont val="方正楷体_GBK"/>
        <family val="0"/>
      </rPr>
      <t>政府预算公开情况表</t>
    </r>
  </si>
  <si>
    <r>
      <rPr>
        <sz val="16"/>
        <color indexed="8"/>
        <rFont val="Times New Roman"/>
        <family val="1"/>
      </rPr>
      <t xml:space="preserve">§1-1 </t>
    </r>
    <r>
      <rPr>
        <sz val="16"/>
        <color indexed="8"/>
        <rFont val="方正仿宋_GBK"/>
        <family val="0"/>
      </rPr>
      <t>一般公共预算收入表</t>
    </r>
  </si>
  <si>
    <r>
      <rPr>
        <sz val="16"/>
        <color indexed="8"/>
        <rFont val="Times New Roman"/>
        <family val="1"/>
      </rPr>
      <t>§1-2</t>
    </r>
    <r>
      <rPr>
        <sz val="16"/>
        <color indexed="8"/>
        <rFont val="方正仿宋_GBK"/>
        <family val="0"/>
      </rPr>
      <t>一般公共预算支出表</t>
    </r>
  </si>
  <si>
    <r>
      <rPr>
        <sz val="16"/>
        <color indexed="8"/>
        <rFont val="Times New Roman"/>
        <family val="1"/>
      </rPr>
      <t>§1-3</t>
    </r>
    <r>
      <rPr>
        <sz val="16"/>
        <color indexed="8"/>
        <rFont val="方正仿宋_GBK"/>
        <family val="0"/>
      </rPr>
      <t>一般公共预算本级支出表</t>
    </r>
  </si>
  <si>
    <r>
      <rPr>
        <sz val="16"/>
        <color indexed="8"/>
        <rFont val="Times New Roman"/>
        <family val="1"/>
      </rPr>
      <t xml:space="preserve">§1-4 </t>
    </r>
    <r>
      <rPr>
        <sz val="16"/>
        <color indexed="8"/>
        <rFont val="方正仿宋_GBK"/>
        <family val="0"/>
      </rPr>
      <t>一般公共预算本级基本支出表</t>
    </r>
  </si>
  <si>
    <r>
      <rPr>
        <sz val="16"/>
        <color indexed="8"/>
        <rFont val="Times New Roman"/>
        <family val="1"/>
      </rPr>
      <t xml:space="preserve">§1-5 </t>
    </r>
    <r>
      <rPr>
        <sz val="16"/>
        <color indexed="8"/>
        <rFont val="方正仿宋_GBK"/>
        <family val="0"/>
      </rPr>
      <t>一般公共预算税收返还、一般性和专项转移支付分地区安排情况表</t>
    </r>
  </si>
  <si>
    <r>
      <rPr>
        <sz val="16"/>
        <color indexed="8"/>
        <rFont val="Times New Roman"/>
        <family val="1"/>
      </rPr>
      <t>§1-6</t>
    </r>
    <r>
      <rPr>
        <sz val="16"/>
        <color indexed="8"/>
        <rFont val="宋体"/>
        <family val="0"/>
      </rPr>
      <t>一般公共预算专项转移支付分项目安排情况表</t>
    </r>
  </si>
  <si>
    <r>
      <rPr>
        <sz val="16"/>
        <color indexed="8"/>
        <rFont val="Times New Roman"/>
        <family val="1"/>
      </rPr>
      <t xml:space="preserve">§1-7 </t>
    </r>
    <r>
      <rPr>
        <sz val="16"/>
        <color indexed="8"/>
        <rFont val="方正仿宋_GBK"/>
        <family val="0"/>
      </rPr>
      <t>政府性基金预算收入表</t>
    </r>
  </si>
  <si>
    <r>
      <rPr>
        <sz val="16"/>
        <color indexed="8"/>
        <rFont val="Times New Roman"/>
        <family val="1"/>
      </rPr>
      <t xml:space="preserve">§1-8 </t>
    </r>
    <r>
      <rPr>
        <sz val="16"/>
        <color indexed="8"/>
        <rFont val="方正仿宋_GBK"/>
        <family val="0"/>
      </rPr>
      <t>政府性基金预算支出表</t>
    </r>
  </si>
  <si>
    <r>
      <rPr>
        <sz val="16"/>
        <color indexed="8"/>
        <rFont val="Times New Roman"/>
        <family val="1"/>
      </rPr>
      <t xml:space="preserve">§1-9 </t>
    </r>
    <r>
      <rPr>
        <sz val="16"/>
        <color indexed="8"/>
        <rFont val="方正仿宋_GBK"/>
        <family val="0"/>
      </rPr>
      <t>政府性基金预算本级支出表</t>
    </r>
  </si>
  <si>
    <r>
      <rPr>
        <sz val="16"/>
        <color indexed="8"/>
        <rFont val="Times New Roman"/>
        <family val="1"/>
      </rPr>
      <t xml:space="preserve">§1-10 </t>
    </r>
    <r>
      <rPr>
        <sz val="16"/>
        <color indexed="8"/>
        <rFont val="方正仿宋_GBK"/>
        <family val="0"/>
      </rPr>
      <t>政府性基金预算专项转移支付分地区安排情况表</t>
    </r>
  </si>
  <si>
    <r>
      <rPr>
        <sz val="16"/>
        <color indexed="8"/>
        <rFont val="Times New Roman"/>
        <family val="1"/>
      </rPr>
      <t xml:space="preserve">§1-11 </t>
    </r>
    <r>
      <rPr>
        <sz val="16"/>
        <color indexed="8"/>
        <rFont val="方正仿宋_GBK"/>
        <family val="0"/>
      </rPr>
      <t>政府性基金预算专项转移支付分项目安排情况表</t>
    </r>
  </si>
  <si>
    <r>
      <rPr>
        <sz val="16"/>
        <color indexed="8"/>
        <rFont val="Times New Roman"/>
        <family val="1"/>
      </rPr>
      <t xml:space="preserve">§1-12 </t>
    </r>
    <r>
      <rPr>
        <sz val="16"/>
        <color indexed="8"/>
        <rFont val="方正仿宋_GBK"/>
        <family val="0"/>
      </rPr>
      <t>国有资本经营预算收入表</t>
    </r>
  </si>
  <si>
    <r>
      <rPr>
        <sz val="16"/>
        <color indexed="8"/>
        <rFont val="Times New Roman"/>
        <family val="1"/>
      </rPr>
      <t xml:space="preserve">§1-13 </t>
    </r>
    <r>
      <rPr>
        <sz val="16"/>
        <color indexed="8"/>
        <rFont val="方正仿宋_GBK"/>
        <family val="0"/>
      </rPr>
      <t>国有资本经营预算支出表</t>
    </r>
  </si>
  <si>
    <r>
      <rPr>
        <sz val="16"/>
        <color indexed="8"/>
        <rFont val="Times New Roman"/>
        <family val="1"/>
      </rPr>
      <t xml:space="preserve">§1-14 </t>
    </r>
    <r>
      <rPr>
        <sz val="16"/>
        <color indexed="8"/>
        <rFont val="方正仿宋_GBK"/>
        <family val="0"/>
      </rPr>
      <t>国有资本经营预算本级支出表</t>
    </r>
  </si>
  <si>
    <r>
      <rPr>
        <sz val="16"/>
        <color indexed="8"/>
        <rFont val="Times New Roman"/>
        <family val="1"/>
      </rPr>
      <t xml:space="preserve">§1-15 </t>
    </r>
    <r>
      <rPr>
        <sz val="16"/>
        <color indexed="8"/>
        <rFont val="方正仿宋_GBK"/>
        <family val="0"/>
      </rPr>
      <t>国有资本经营预算专项转移支付分地区安排情况表</t>
    </r>
  </si>
  <si>
    <r>
      <rPr>
        <sz val="16"/>
        <color indexed="8"/>
        <rFont val="Times New Roman"/>
        <family val="1"/>
      </rPr>
      <t xml:space="preserve">§1-16 </t>
    </r>
    <r>
      <rPr>
        <sz val="16"/>
        <color indexed="8"/>
        <rFont val="方正仿宋_GBK"/>
        <family val="0"/>
      </rPr>
      <t>国有资本经营预算专项转移支付分项目安排情况表</t>
    </r>
  </si>
  <si>
    <r>
      <rPr>
        <sz val="16"/>
        <color indexed="8"/>
        <rFont val="Times New Roman"/>
        <family val="1"/>
      </rPr>
      <t xml:space="preserve">§1-17 </t>
    </r>
    <r>
      <rPr>
        <sz val="16"/>
        <color indexed="8"/>
        <rFont val="方正仿宋_GBK"/>
        <family val="0"/>
      </rPr>
      <t>社会保险基金预算收入表</t>
    </r>
  </si>
  <si>
    <r>
      <rPr>
        <sz val="16"/>
        <color indexed="8"/>
        <rFont val="Times New Roman"/>
        <family val="1"/>
      </rPr>
      <t xml:space="preserve">§1-18 </t>
    </r>
    <r>
      <rPr>
        <sz val="16"/>
        <color indexed="8"/>
        <rFont val="方正仿宋_GBK"/>
        <family val="0"/>
      </rPr>
      <t>社会保险基金预算支出表</t>
    </r>
  </si>
  <si>
    <r>
      <t>2</t>
    </r>
    <r>
      <rPr>
        <b/>
        <sz val="16"/>
        <color indexed="8"/>
        <rFont val="方正楷体_GBK"/>
        <family val="0"/>
      </rPr>
      <t>、</t>
    </r>
    <r>
      <rPr>
        <b/>
        <sz val="16"/>
        <color indexed="8"/>
        <rFont val="Times New Roman"/>
        <family val="1"/>
      </rPr>
      <t xml:space="preserve"> </t>
    </r>
    <r>
      <rPr>
        <b/>
        <sz val="16"/>
        <color indexed="8"/>
        <rFont val="方正楷体_GBK"/>
        <family val="0"/>
      </rPr>
      <t>2020年滦州市财政拨款“三公”经费预算安排情况表</t>
    </r>
  </si>
  <si>
    <r>
      <t>备注：</t>
    </r>
    <r>
      <rPr>
        <sz val="16"/>
        <color indexed="8"/>
        <rFont val="Times New Roman"/>
        <family val="1"/>
      </rPr>
      <t>“</t>
    </r>
    <r>
      <rPr>
        <sz val="16"/>
        <color indexed="8"/>
        <rFont val="宋体"/>
        <family val="0"/>
      </rPr>
      <t>三公经费</t>
    </r>
    <r>
      <rPr>
        <sz val="16"/>
        <color indexed="8"/>
        <rFont val="Times New Roman"/>
        <family val="1"/>
      </rPr>
      <t>”</t>
    </r>
    <r>
      <rPr>
        <sz val="16"/>
        <color indexed="8"/>
        <rFont val="宋体"/>
        <family val="0"/>
      </rPr>
      <t>金额和增减说明已做表并作说明。</t>
    </r>
  </si>
  <si>
    <r>
      <t>3</t>
    </r>
    <r>
      <rPr>
        <b/>
        <sz val="16"/>
        <color indexed="8"/>
        <rFont val="方正楷体_GBK"/>
        <family val="0"/>
      </rPr>
      <t>、</t>
    </r>
    <r>
      <rPr>
        <b/>
        <sz val="16"/>
        <color indexed="8"/>
        <rFont val="Times New Roman"/>
        <family val="1"/>
      </rPr>
      <t xml:space="preserve"> </t>
    </r>
    <r>
      <rPr>
        <b/>
        <sz val="16"/>
        <color indexed="8"/>
        <rFont val="方正楷体_GBK"/>
        <family val="0"/>
      </rPr>
      <t>政府一般、专项债务限额及余额情况表</t>
    </r>
  </si>
  <si>
    <r>
      <t xml:space="preserve">§2-1 </t>
    </r>
    <r>
      <rPr>
        <sz val="16"/>
        <color indexed="8"/>
        <rFont val="方正仿宋_GBK"/>
        <family val="0"/>
      </rPr>
      <t>政府一般债务限额及余额情况表</t>
    </r>
  </si>
  <si>
    <r>
      <t xml:space="preserve">§2-2 </t>
    </r>
    <r>
      <rPr>
        <sz val="16"/>
        <color indexed="8"/>
        <rFont val="方正仿宋_GBK"/>
        <family val="0"/>
      </rPr>
      <t>政府专项债务限额及余额情况表</t>
    </r>
  </si>
  <si>
    <t>附表1-1</t>
  </si>
  <si>
    <t>一般公共预算收入表</t>
  </si>
  <si>
    <t>单位：万元</t>
  </si>
  <si>
    <t>项    目</t>
  </si>
  <si>
    <t>预算数</t>
  </si>
  <si>
    <t>收入合计</t>
  </si>
  <si>
    <t>一、税收收入</t>
  </si>
  <si>
    <r>
      <rPr>
        <sz val="11"/>
        <color indexed="63"/>
        <rFont val="宋体"/>
        <family val="0"/>
      </rPr>
      <t xml:space="preserve">    </t>
    </r>
    <r>
      <rPr>
        <sz val="11"/>
        <color indexed="63"/>
        <rFont val="宋体"/>
        <family val="0"/>
      </rPr>
      <t>增值税</t>
    </r>
  </si>
  <si>
    <t xml:space="preserve">    企业所得税</t>
  </si>
  <si>
    <r>
      <rPr>
        <sz val="11"/>
        <color indexed="63"/>
        <rFont val="宋体"/>
        <family val="0"/>
      </rPr>
      <t xml:space="preserve">    </t>
    </r>
    <r>
      <rPr>
        <sz val="11"/>
        <color indexed="63"/>
        <rFont val="宋体"/>
        <family val="0"/>
      </rPr>
      <t>企业所得税退税</t>
    </r>
  </si>
  <si>
    <r>
      <rPr>
        <sz val="11"/>
        <color indexed="63"/>
        <rFont val="宋体"/>
        <family val="0"/>
      </rPr>
      <t xml:space="preserve">    </t>
    </r>
    <r>
      <rPr>
        <sz val="11"/>
        <color indexed="63"/>
        <rFont val="宋体"/>
        <family val="0"/>
      </rPr>
      <t>个人所得税</t>
    </r>
  </si>
  <si>
    <t xml:space="preserve">    矿产资源税</t>
  </si>
  <si>
    <t xml:space="preserve">    水资源税</t>
  </si>
  <si>
    <t xml:space="preserve">    环保税</t>
  </si>
  <si>
    <r>
      <rPr>
        <sz val="11"/>
        <color indexed="63"/>
        <rFont val="宋体"/>
        <family val="0"/>
      </rPr>
      <t xml:space="preserve">    </t>
    </r>
    <r>
      <rPr>
        <sz val="11"/>
        <color indexed="63"/>
        <rFont val="宋体"/>
        <family val="0"/>
      </rPr>
      <t>城市维护建设税</t>
    </r>
  </si>
  <si>
    <r>
      <rPr>
        <sz val="11"/>
        <color indexed="63"/>
        <rFont val="宋体"/>
        <family val="0"/>
      </rPr>
      <t xml:space="preserve">    </t>
    </r>
    <r>
      <rPr>
        <sz val="11"/>
        <color indexed="63"/>
        <rFont val="宋体"/>
        <family val="0"/>
      </rPr>
      <t>房产税</t>
    </r>
  </si>
  <si>
    <r>
      <rPr>
        <sz val="11"/>
        <color indexed="63"/>
        <rFont val="宋体"/>
        <family val="0"/>
      </rPr>
      <t xml:space="preserve">    </t>
    </r>
    <r>
      <rPr>
        <sz val="11"/>
        <color indexed="63"/>
        <rFont val="宋体"/>
        <family val="0"/>
      </rPr>
      <t>印花税</t>
    </r>
  </si>
  <si>
    <r>
      <rPr>
        <sz val="11"/>
        <color indexed="63"/>
        <rFont val="宋体"/>
        <family val="0"/>
      </rPr>
      <t xml:space="preserve">    </t>
    </r>
    <r>
      <rPr>
        <sz val="11"/>
        <color indexed="63"/>
        <rFont val="宋体"/>
        <family val="0"/>
      </rPr>
      <t>城镇土地使用税</t>
    </r>
  </si>
  <si>
    <r>
      <rPr>
        <sz val="11"/>
        <color indexed="63"/>
        <rFont val="宋体"/>
        <family val="0"/>
      </rPr>
      <t xml:space="preserve">    </t>
    </r>
    <r>
      <rPr>
        <sz val="11"/>
        <color indexed="63"/>
        <rFont val="宋体"/>
        <family val="0"/>
      </rPr>
      <t>土地增值税</t>
    </r>
  </si>
  <si>
    <r>
      <rPr>
        <sz val="11"/>
        <color indexed="63"/>
        <rFont val="宋体"/>
        <family val="0"/>
      </rPr>
      <t xml:space="preserve">    </t>
    </r>
    <r>
      <rPr>
        <sz val="11"/>
        <color indexed="63"/>
        <rFont val="宋体"/>
        <family val="0"/>
      </rPr>
      <t>车船税</t>
    </r>
  </si>
  <si>
    <r>
      <rPr>
        <sz val="11"/>
        <color indexed="63"/>
        <rFont val="宋体"/>
        <family val="0"/>
      </rPr>
      <t xml:space="preserve">    </t>
    </r>
    <r>
      <rPr>
        <sz val="11"/>
        <color indexed="63"/>
        <rFont val="宋体"/>
        <family val="0"/>
      </rPr>
      <t>耕地占用税</t>
    </r>
  </si>
  <si>
    <r>
      <rPr>
        <sz val="11"/>
        <color indexed="63"/>
        <rFont val="宋体"/>
        <family val="0"/>
      </rPr>
      <t xml:space="preserve">    </t>
    </r>
    <r>
      <rPr>
        <sz val="11"/>
        <color indexed="63"/>
        <rFont val="宋体"/>
        <family val="0"/>
      </rPr>
      <t>契税</t>
    </r>
  </si>
  <si>
    <t>二、非税收入</t>
  </si>
  <si>
    <r>
      <rPr>
        <sz val="11"/>
        <color indexed="63"/>
        <rFont val="宋体"/>
        <family val="0"/>
      </rPr>
      <t xml:space="preserve">    </t>
    </r>
    <r>
      <rPr>
        <sz val="11"/>
        <color indexed="63"/>
        <rFont val="宋体"/>
        <family val="0"/>
      </rPr>
      <t>专项收入</t>
    </r>
  </si>
  <si>
    <r>
      <rPr>
        <sz val="11"/>
        <color indexed="63"/>
        <rFont val="宋体"/>
        <family val="0"/>
      </rPr>
      <t xml:space="preserve">    </t>
    </r>
    <r>
      <rPr>
        <sz val="11"/>
        <color indexed="63"/>
        <rFont val="宋体"/>
        <family val="0"/>
      </rPr>
      <t>行政事业性收费收入</t>
    </r>
  </si>
  <si>
    <r>
      <rPr>
        <sz val="11"/>
        <color indexed="63"/>
        <rFont val="宋体"/>
        <family val="0"/>
      </rPr>
      <t xml:space="preserve">    </t>
    </r>
    <r>
      <rPr>
        <sz val="11"/>
        <color indexed="63"/>
        <rFont val="宋体"/>
        <family val="0"/>
      </rPr>
      <t>罚没收入</t>
    </r>
  </si>
  <si>
    <r>
      <rPr>
        <sz val="11"/>
        <color indexed="63"/>
        <rFont val="宋体"/>
        <family val="0"/>
      </rPr>
      <t xml:space="preserve">    </t>
    </r>
    <r>
      <rPr>
        <sz val="11"/>
        <color indexed="63"/>
        <rFont val="宋体"/>
        <family val="0"/>
      </rPr>
      <t>国有资本经营收入</t>
    </r>
  </si>
  <si>
    <r>
      <rPr>
        <sz val="11"/>
        <color indexed="63"/>
        <rFont val="宋体"/>
        <family val="0"/>
      </rPr>
      <t xml:space="preserve">    </t>
    </r>
    <r>
      <rPr>
        <sz val="11"/>
        <color indexed="63"/>
        <rFont val="宋体"/>
        <family val="0"/>
      </rPr>
      <t>国有资源（资产）有偿使用收入</t>
    </r>
  </si>
  <si>
    <t xml:space="preserve">    政府住房基金收入</t>
  </si>
  <si>
    <r>
      <rPr>
        <sz val="11"/>
        <color indexed="63"/>
        <rFont val="宋体"/>
        <family val="0"/>
      </rPr>
      <t xml:space="preserve">    </t>
    </r>
    <r>
      <rPr>
        <sz val="11"/>
        <color indexed="63"/>
        <rFont val="宋体"/>
        <family val="0"/>
      </rPr>
      <t>其他收入</t>
    </r>
  </si>
  <si>
    <t>备注：县本级一般公共预算财力合计（B61行）=B1+B2+B56+B57+B58+B59+B60；一般公共预算财力总计（B80行）=B61+B62</t>
  </si>
  <si>
    <t xml:space="preserve">     县本级一般公共预算支出合计（D61行）=D1+D2+D56+D57+D58+D59+D60；一般公共预算支出总计（D80行）=D61+D62</t>
  </si>
  <si>
    <r>
      <t>附表</t>
    </r>
    <r>
      <rPr>
        <sz val="11"/>
        <rFont val="Times New Roman"/>
        <family val="1"/>
      </rPr>
      <t>1-2</t>
    </r>
  </si>
  <si>
    <t>一般公共预算支出表</t>
  </si>
  <si>
    <r>
      <rPr>
        <sz val="11"/>
        <rFont val="方正仿宋_GBK"/>
        <family val="0"/>
      </rPr>
      <t>单位：万元</t>
    </r>
  </si>
  <si>
    <t>项目</t>
  </si>
  <si>
    <r>
      <rPr>
        <b/>
        <sz val="11"/>
        <rFont val="方正书宋_GBK"/>
        <family val="0"/>
      </rPr>
      <t>预算数</t>
    </r>
  </si>
  <si>
    <t>一、本级支出</t>
  </si>
  <si>
    <t>一般公共服务</t>
  </si>
  <si>
    <t>国防支出</t>
  </si>
  <si>
    <t>公共安全</t>
  </si>
  <si>
    <t>教育</t>
  </si>
  <si>
    <t>科学技术</t>
  </si>
  <si>
    <t>文化旅游体育与传媒</t>
  </si>
  <si>
    <t>社会保障和就业</t>
  </si>
  <si>
    <t>卫生健康</t>
  </si>
  <si>
    <t>节能环保</t>
  </si>
  <si>
    <t>城乡社区</t>
  </si>
  <si>
    <t>农林水</t>
  </si>
  <si>
    <t>交通运输</t>
  </si>
  <si>
    <t>资源勘探信息等</t>
  </si>
  <si>
    <t>金融</t>
  </si>
  <si>
    <t>自然资源海洋气象等</t>
  </si>
  <si>
    <t>住房保障</t>
  </si>
  <si>
    <t>粮油物资储备</t>
  </si>
  <si>
    <t>灾害防治及应急管理</t>
  </si>
  <si>
    <t>预备费</t>
  </si>
  <si>
    <t>债务还本支出</t>
  </si>
  <si>
    <t>债务付息支出</t>
  </si>
  <si>
    <t>债务发行费用支出</t>
  </si>
  <si>
    <t>二、对下税收返还和转移支付</t>
  </si>
  <si>
    <t>税收返还</t>
  </si>
  <si>
    <t>转移支付</t>
  </si>
  <si>
    <t>一般性转移支付</t>
  </si>
  <si>
    <t>专项转移支付</t>
  </si>
  <si>
    <t>合计</t>
  </si>
  <si>
    <r>
      <t>附表</t>
    </r>
    <r>
      <rPr>
        <sz val="11"/>
        <rFont val="Times New Roman"/>
        <family val="1"/>
      </rPr>
      <t>1-3</t>
    </r>
  </si>
  <si>
    <t>一般公共预算本级支出表</t>
  </si>
  <si>
    <t>支出功能分类科目编码（类款项）</t>
  </si>
  <si>
    <r>
      <rPr>
        <b/>
        <sz val="11"/>
        <rFont val="方正书宋_GBK"/>
        <family val="0"/>
      </rPr>
      <t>科目名称</t>
    </r>
  </si>
  <si>
    <t/>
  </si>
  <si>
    <t>总计</t>
  </si>
  <si>
    <t>201</t>
  </si>
  <si>
    <t>一般公共服务支出</t>
  </si>
  <si>
    <t>20101</t>
  </si>
  <si>
    <t>人大事务</t>
  </si>
  <si>
    <t>2010101</t>
  </si>
  <si>
    <t>行政运行</t>
  </si>
  <si>
    <t>2010104</t>
  </si>
  <si>
    <t>人大会议</t>
  </si>
  <si>
    <t>2010106</t>
  </si>
  <si>
    <t>人大监督</t>
  </si>
  <si>
    <t>2010107</t>
  </si>
  <si>
    <t>人大代表履职能力提升</t>
  </si>
  <si>
    <t>2010108</t>
  </si>
  <si>
    <t>代表工作</t>
  </si>
  <si>
    <t>2010150</t>
  </si>
  <si>
    <t>事业运行</t>
  </si>
  <si>
    <t>2010199</t>
  </si>
  <si>
    <t>其他人大事务支出</t>
  </si>
  <si>
    <t>20102</t>
  </si>
  <si>
    <t>政协事务</t>
  </si>
  <si>
    <t>2010201</t>
  </si>
  <si>
    <t>2010250</t>
  </si>
  <si>
    <t>20103</t>
  </si>
  <si>
    <t>政府办公厅（室）及相关机构事务</t>
  </si>
  <si>
    <t>2010301</t>
  </si>
  <si>
    <t>2010308</t>
  </si>
  <si>
    <t>信访事务</t>
  </si>
  <si>
    <t>2010350</t>
  </si>
  <si>
    <t>2010399</t>
  </si>
  <si>
    <t>其他政府办公厅（室）及相关机构事务支出</t>
  </si>
  <si>
    <t>20104</t>
  </si>
  <si>
    <t>发展与改革事务</t>
  </si>
  <si>
    <t>2010401</t>
  </si>
  <si>
    <t>2010450</t>
  </si>
  <si>
    <t>20105</t>
  </si>
  <si>
    <t>统计信息事务</t>
  </si>
  <si>
    <t>2010501</t>
  </si>
  <si>
    <t>2010550</t>
  </si>
  <si>
    <t>20106</t>
  </si>
  <si>
    <t>财政事务</t>
  </si>
  <si>
    <t>2010601</t>
  </si>
  <si>
    <t>2010650</t>
  </si>
  <si>
    <t>20108</t>
  </si>
  <si>
    <t>审计事务</t>
  </si>
  <si>
    <t>2010801</t>
  </si>
  <si>
    <t>2010804</t>
  </si>
  <si>
    <t>审计业务</t>
  </si>
  <si>
    <t>2010850</t>
  </si>
  <si>
    <t>20110</t>
  </si>
  <si>
    <t>人力资源事务</t>
  </si>
  <si>
    <t>2011001</t>
  </si>
  <si>
    <t>2011050</t>
  </si>
  <si>
    <t>20111</t>
  </si>
  <si>
    <t>纪检监察事务</t>
  </si>
  <si>
    <t>2011101</t>
  </si>
  <si>
    <t>20113</t>
  </si>
  <si>
    <t>商贸事务</t>
  </si>
  <si>
    <t>2011301</t>
  </si>
  <si>
    <t>2011308</t>
  </si>
  <si>
    <t>招商引资</t>
  </si>
  <si>
    <t>2011350</t>
  </si>
  <si>
    <t>20126</t>
  </si>
  <si>
    <t>档案事务</t>
  </si>
  <si>
    <t>2012601</t>
  </si>
  <si>
    <t>2012699</t>
  </si>
  <si>
    <t>其他档案事务支出</t>
  </si>
  <si>
    <t>20128</t>
  </si>
  <si>
    <t>民主党派及工商联事务</t>
  </si>
  <si>
    <t>2012801</t>
  </si>
  <si>
    <t>20129</t>
  </si>
  <si>
    <t>群众团体事务</t>
  </si>
  <si>
    <t>2012901</t>
  </si>
  <si>
    <t>2012950</t>
  </si>
  <si>
    <t>20131</t>
  </si>
  <si>
    <t>党委办公厅（室）及相关机构事务</t>
  </si>
  <si>
    <t>2013101</t>
  </si>
  <si>
    <t>2013150</t>
  </si>
  <si>
    <t>20132</t>
  </si>
  <si>
    <t>组织事务</t>
  </si>
  <si>
    <t>2013201</t>
  </si>
  <si>
    <t>2013250</t>
  </si>
  <si>
    <t>20133</t>
  </si>
  <si>
    <t>宣传事务</t>
  </si>
  <si>
    <t>2013301</t>
  </si>
  <si>
    <t>2013350</t>
  </si>
  <si>
    <t>20134</t>
  </si>
  <si>
    <t>统战事务</t>
  </si>
  <si>
    <t>2013401</t>
  </si>
  <si>
    <t>2013450</t>
  </si>
  <si>
    <t>20136</t>
  </si>
  <si>
    <t>其他共产党事务</t>
  </si>
  <si>
    <t>2013601</t>
  </si>
  <si>
    <t>2013650</t>
  </si>
  <si>
    <t>20137</t>
  </si>
  <si>
    <t>网信事务</t>
  </si>
  <si>
    <t>2013701</t>
  </si>
  <si>
    <t>20138</t>
  </si>
  <si>
    <t>市场监督管理事务</t>
  </si>
  <si>
    <t>2013801</t>
  </si>
  <si>
    <t>2013850</t>
  </si>
  <si>
    <t>203</t>
  </si>
  <si>
    <t>国防</t>
  </si>
  <si>
    <t>20306</t>
  </si>
  <si>
    <t>国防动员</t>
  </si>
  <si>
    <t>2030603</t>
  </si>
  <si>
    <t>人民防空</t>
  </si>
  <si>
    <t>204</t>
  </si>
  <si>
    <t xml:space="preserve">公共安全 </t>
  </si>
  <si>
    <t>20401</t>
  </si>
  <si>
    <t>武装警察部队</t>
  </si>
  <si>
    <t>2040101</t>
  </si>
  <si>
    <t>2040199</t>
  </si>
  <si>
    <t>其他武装警察部队</t>
  </si>
  <si>
    <t>20402</t>
  </si>
  <si>
    <t>公安</t>
  </si>
  <si>
    <t>2040201</t>
  </si>
  <si>
    <t>2040202</t>
  </si>
  <si>
    <t>一般行政管理事务</t>
  </si>
  <si>
    <t>2040250</t>
  </si>
  <si>
    <t>20404</t>
  </si>
  <si>
    <t>检察</t>
  </si>
  <si>
    <t>2040401</t>
  </si>
  <si>
    <t>2040450</t>
  </si>
  <si>
    <t>20405</t>
  </si>
  <si>
    <t>法院</t>
  </si>
  <si>
    <t>2040501</t>
  </si>
  <si>
    <t>20406</t>
  </si>
  <si>
    <t>司法</t>
  </si>
  <si>
    <t>2040601</t>
  </si>
  <si>
    <t>205</t>
  </si>
  <si>
    <t>20501</t>
  </si>
  <si>
    <t>教育管理事务</t>
  </si>
  <si>
    <t>2050101</t>
  </si>
  <si>
    <t>2050199</t>
  </si>
  <si>
    <t>其他教育管理事务</t>
  </si>
  <si>
    <t>20502</t>
  </si>
  <si>
    <t>普通教育</t>
  </si>
  <si>
    <t>2050201</t>
  </si>
  <si>
    <t>学前教育</t>
  </si>
  <si>
    <t>2050202</t>
  </si>
  <si>
    <t>小学教育</t>
  </si>
  <si>
    <t>2050203</t>
  </si>
  <si>
    <t>初中教育</t>
  </si>
  <si>
    <t>2050204</t>
  </si>
  <si>
    <t>高中教育</t>
  </si>
  <si>
    <t>2050299</t>
  </si>
  <si>
    <t>其他普通教育</t>
  </si>
  <si>
    <t>20503</t>
  </si>
  <si>
    <t>职业教育</t>
  </si>
  <si>
    <t>2050302</t>
  </si>
  <si>
    <t>中等职业教育</t>
  </si>
  <si>
    <t>2050399</t>
  </si>
  <si>
    <t>其他职业教育</t>
  </si>
  <si>
    <t>20505</t>
  </si>
  <si>
    <t>广播电视教育</t>
  </si>
  <si>
    <t>2050501</t>
  </si>
  <si>
    <t>广播电视学校</t>
  </si>
  <si>
    <t>20507</t>
  </si>
  <si>
    <t>特殊教育</t>
  </si>
  <si>
    <t>2050701</t>
  </si>
  <si>
    <t>特殊学校教育</t>
  </si>
  <si>
    <t>20508</t>
  </si>
  <si>
    <t>进修及培训</t>
  </si>
  <si>
    <t>2050801</t>
  </si>
  <si>
    <t>教师进修</t>
  </si>
  <si>
    <t>2050802</t>
  </si>
  <si>
    <t>干部教育</t>
  </si>
  <si>
    <t>20509</t>
  </si>
  <si>
    <t>教育费附加安排的支出</t>
  </si>
  <si>
    <t>2050999</t>
  </si>
  <si>
    <t>其他教育费附加安排的支出</t>
  </si>
  <si>
    <t>206</t>
  </si>
  <si>
    <t>20601</t>
  </si>
  <si>
    <t>科学技术管理事务</t>
  </si>
  <si>
    <t>2060101</t>
  </si>
  <si>
    <t>20604</t>
  </si>
  <si>
    <t>技术研究与开发</t>
  </si>
  <si>
    <t>2060404</t>
  </si>
  <si>
    <t>科技成果转化与扩散</t>
  </si>
  <si>
    <t>20607</t>
  </si>
  <si>
    <t>科学技术普及</t>
  </si>
  <si>
    <t>2060701</t>
  </si>
  <si>
    <t>机构运行</t>
  </si>
  <si>
    <t>2060702</t>
  </si>
  <si>
    <t>科普活动</t>
  </si>
  <si>
    <t>207</t>
  </si>
  <si>
    <t>20701</t>
  </si>
  <si>
    <t>文化和旅游</t>
  </si>
  <si>
    <t>2070101</t>
  </si>
  <si>
    <t>2070104</t>
  </si>
  <si>
    <t>图书馆</t>
  </si>
  <si>
    <t>2070110</t>
  </si>
  <si>
    <t>文化和旅游交流与合作</t>
  </si>
  <si>
    <t>2070111</t>
  </si>
  <si>
    <t>文化创作与保护</t>
  </si>
  <si>
    <t>2070114</t>
  </si>
  <si>
    <t>文化和旅游管理事务</t>
  </si>
  <si>
    <t>2070199</t>
  </si>
  <si>
    <t>其他文化和旅游支出</t>
  </si>
  <si>
    <t>20702</t>
  </si>
  <si>
    <t>文物</t>
  </si>
  <si>
    <t>2070205</t>
  </si>
  <si>
    <t>博物馆</t>
  </si>
  <si>
    <t>20706</t>
  </si>
  <si>
    <t>新闻出版电影</t>
  </si>
  <si>
    <t>2070601</t>
  </si>
  <si>
    <t>2070607</t>
  </si>
  <si>
    <t>电影</t>
  </si>
  <si>
    <t>20708</t>
  </si>
  <si>
    <t>广播电视</t>
  </si>
  <si>
    <t>2070801</t>
  </si>
  <si>
    <t>2070805</t>
  </si>
  <si>
    <t>电视</t>
  </si>
  <si>
    <t>20799</t>
  </si>
  <si>
    <t>其他文化旅游体育与传媒</t>
  </si>
  <si>
    <t>2079903</t>
  </si>
  <si>
    <t>文化产业发展专项</t>
  </si>
  <si>
    <t>2079999</t>
  </si>
  <si>
    <t>208</t>
  </si>
  <si>
    <t>20801</t>
  </si>
  <si>
    <t>人力资源和社会保障管理事务</t>
  </si>
  <si>
    <t>2080101</t>
  </si>
  <si>
    <t>2080109</t>
  </si>
  <si>
    <t>社会保险经办机构</t>
  </si>
  <si>
    <t>2080199</t>
  </si>
  <si>
    <t>其他人力资源和社会保障管理事务</t>
  </si>
  <si>
    <t>20802</t>
  </si>
  <si>
    <t>民政管理事务</t>
  </si>
  <si>
    <t>2080201</t>
  </si>
  <si>
    <t>2080207</t>
  </si>
  <si>
    <t>行政区划和地名管理</t>
  </si>
  <si>
    <t>2080299</t>
  </si>
  <si>
    <t>其他民政管理事务</t>
  </si>
  <si>
    <t>20805</t>
  </si>
  <si>
    <t>行政事业单位养老</t>
  </si>
  <si>
    <t>2080505</t>
  </si>
  <si>
    <t>机关事业单位基本养老保险缴费</t>
  </si>
  <si>
    <t>2080506</t>
  </si>
  <si>
    <t>机关事业单位职业年金缴费</t>
  </si>
  <si>
    <t>2080507</t>
  </si>
  <si>
    <t>对机关事业单位基本养老保险基金的补助</t>
  </si>
  <si>
    <t>20808</t>
  </si>
  <si>
    <t>抚恤</t>
  </si>
  <si>
    <t>2080801</t>
  </si>
  <si>
    <t>死亡抚恤</t>
  </si>
  <si>
    <t>2080802</t>
  </si>
  <si>
    <t>伤残抚恤</t>
  </si>
  <si>
    <t>2080803</t>
  </si>
  <si>
    <t>在乡复员、退伍军人生活补助</t>
  </si>
  <si>
    <t>2080804</t>
  </si>
  <si>
    <t>优抚事业单位支出</t>
  </si>
  <si>
    <t>2080805</t>
  </si>
  <si>
    <t>义务兵优待</t>
  </si>
  <si>
    <t>2080899</t>
  </si>
  <si>
    <t>其他优抚支出</t>
  </si>
  <si>
    <t>20809</t>
  </si>
  <si>
    <t>退役安置</t>
  </si>
  <si>
    <t>2080901</t>
  </si>
  <si>
    <t>退役士兵安置</t>
  </si>
  <si>
    <t>2080902</t>
  </si>
  <si>
    <t>军队移交政府的离退休人员安置</t>
  </si>
  <si>
    <t>2080903</t>
  </si>
  <si>
    <t>军队移交政府离退休干部管理机构</t>
  </si>
  <si>
    <t>20810</t>
  </si>
  <si>
    <t>社会福利</t>
  </si>
  <si>
    <t>2081001</t>
  </si>
  <si>
    <t>儿童福利</t>
  </si>
  <si>
    <t>2081002</t>
  </si>
  <si>
    <t>老年福利</t>
  </si>
  <si>
    <t>2081004</t>
  </si>
  <si>
    <t>殡葬</t>
  </si>
  <si>
    <t>2081005</t>
  </si>
  <si>
    <t>社会福利事业单位</t>
  </si>
  <si>
    <t>2081006</t>
  </si>
  <si>
    <t>养老服务</t>
  </si>
  <si>
    <t>20811</t>
  </si>
  <si>
    <t>残疾人事业</t>
  </si>
  <si>
    <t>2081101</t>
  </si>
  <si>
    <t>2081107</t>
  </si>
  <si>
    <t>残疾人生活和护理补贴</t>
  </si>
  <si>
    <t>2081199</t>
  </si>
  <si>
    <t>其他残疾人事业支出</t>
  </si>
  <si>
    <t>20816</t>
  </si>
  <si>
    <t>红十字事业</t>
  </si>
  <si>
    <t>2081601</t>
  </si>
  <si>
    <t>20819</t>
  </si>
  <si>
    <t>最低生活保障</t>
  </si>
  <si>
    <t>2081901</t>
  </si>
  <si>
    <t>城市最低生活保障金</t>
  </si>
  <si>
    <t>2081902</t>
  </si>
  <si>
    <t>农村最低生活保障金</t>
  </si>
  <si>
    <t>20820</t>
  </si>
  <si>
    <t>临时救助</t>
  </si>
  <si>
    <t>2082002</t>
  </si>
  <si>
    <t>流浪乞讨人员救助</t>
  </si>
  <si>
    <t>20821</t>
  </si>
  <si>
    <t>特困人员救助供养</t>
  </si>
  <si>
    <t>2082101</t>
  </si>
  <si>
    <t>城市特困人员救助供养</t>
  </si>
  <si>
    <t>2082102</t>
  </si>
  <si>
    <t>农村特困人员救助供养</t>
  </si>
  <si>
    <t>20825</t>
  </si>
  <si>
    <t>其他生活救助</t>
  </si>
  <si>
    <t>2082502</t>
  </si>
  <si>
    <t>其他农村生活救助</t>
  </si>
  <si>
    <t>20826</t>
  </si>
  <si>
    <t>财政对基本养老保险基金的补助</t>
  </si>
  <si>
    <t>2082602</t>
  </si>
  <si>
    <t>财政对城乡居民基本养老保险基金的补助</t>
  </si>
  <si>
    <t>20828</t>
  </si>
  <si>
    <t>退役军人管理事务</t>
  </si>
  <si>
    <t>2082801</t>
  </si>
  <si>
    <t>2082804</t>
  </si>
  <si>
    <t>拥军优属</t>
  </si>
  <si>
    <t>2082850</t>
  </si>
  <si>
    <t>20899</t>
  </si>
  <si>
    <t>其他社会保障和就业</t>
  </si>
  <si>
    <t>2089901</t>
  </si>
  <si>
    <t>210</t>
  </si>
  <si>
    <t>21001</t>
  </si>
  <si>
    <t>卫生健康管理事务</t>
  </si>
  <si>
    <t>2100101</t>
  </si>
  <si>
    <t>2100199</t>
  </si>
  <si>
    <t>其他卫生健康管理事务</t>
  </si>
  <si>
    <t>21002</t>
  </si>
  <si>
    <t>公立医院</t>
  </si>
  <si>
    <t>2100201</t>
  </si>
  <si>
    <t>综合医院</t>
  </si>
  <si>
    <t>21003</t>
  </si>
  <si>
    <t>基层医疗卫生机构</t>
  </si>
  <si>
    <t>2100302</t>
  </si>
  <si>
    <t>乡镇卫生院</t>
  </si>
  <si>
    <t>2100399</t>
  </si>
  <si>
    <t>其他基层医疗卫生机构</t>
  </si>
  <si>
    <t>21004</t>
  </si>
  <si>
    <t>公共卫生</t>
  </si>
  <si>
    <t>2100401</t>
  </si>
  <si>
    <t>疾病预防控制机构</t>
  </si>
  <si>
    <t>2100402</t>
  </si>
  <si>
    <t>卫生监督机构</t>
  </si>
  <si>
    <t>2100403</t>
  </si>
  <si>
    <t>妇幼保健机构</t>
  </si>
  <si>
    <t>2100408</t>
  </si>
  <si>
    <t>基本公共卫生服务</t>
  </si>
  <si>
    <t>2100409</t>
  </si>
  <si>
    <t>重大公共卫生服务</t>
  </si>
  <si>
    <t>2100499</t>
  </si>
  <si>
    <t>其他公共卫生</t>
  </si>
  <si>
    <t>21007</t>
  </si>
  <si>
    <t>计划生育事务</t>
  </si>
  <si>
    <t>2100716</t>
  </si>
  <si>
    <t>计划生育机构</t>
  </si>
  <si>
    <t>2100717</t>
  </si>
  <si>
    <t>计划生育服务</t>
  </si>
  <si>
    <t>21011</t>
  </si>
  <si>
    <t>行政事业单位医疗</t>
  </si>
  <si>
    <t>2101101</t>
  </si>
  <si>
    <t>行政单位医疗</t>
  </si>
  <si>
    <t>2101102</t>
  </si>
  <si>
    <t>事业单位医疗</t>
  </si>
  <si>
    <t>21012</t>
  </si>
  <si>
    <t>财政对基本医疗保险基金的补助</t>
  </si>
  <si>
    <t>2101202</t>
  </si>
  <si>
    <t>财政对城乡居民基本医疗保险基金的补助</t>
  </si>
  <si>
    <t>2101299</t>
  </si>
  <si>
    <t>财政对其他基本医疗保险基金的补助</t>
  </si>
  <si>
    <t>21014</t>
  </si>
  <si>
    <t>优抚对象医疗</t>
  </si>
  <si>
    <t>2101401</t>
  </si>
  <si>
    <t>优抚对象医疗补助</t>
  </si>
  <si>
    <t>21015</t>
  </si>
  <si>
    <t>医疗保障管理事务</t>
  </si>
  <si>
    <t>2101501</t>
  </si>
  <si>
    <t>2101550</t>
  </si>
  <si>
    <t>211</t>
  </si>
  <si>
    <t>21101</t>
  </si>
  <si>
    <t>环境保护管理事务</t>
  </si>
  <si>
    <t>2110101</t>
  </si>
  <si>
    <t>2110199</t>
  </si>
  <si>
    <t>其他环境保护管理事务</t>
  </si>
  <si>
    <t>21103</t>
  </si>
  <si>
    <t>污染防治</t>
  </si>
  <si>
    <t>2110301</t>
  </si>
  <si>
    <t>大气</t>
  </si>
  <si>
    <t>2110302</t>
  </si>
  <si>
    <t>水体</t>
  </si>
  <si>
    <t>212</t>
  </si>
  <si>
    <t>21201</t>
  </si>
  <si>
    <t>城乡社区管理事务</t>
  </si>
  <si>
    <t>2120101</t>
  </si>
  <si>
    <t>2120104</t>
  </si>
  <si>
    <t>城管执法</t>
  </si>
  <si>
    <t>2120109</t>
  </si>
  <si>
    <t>住宅建设与房地产市场监管</t>
  </si>
  <si>
    <t>2120199</t>
  </si>
  <si>
    <t>其他城乡社区管理事务</t>
  </si>
  <si>
    <t>21203</t>
  </si>
  <si>
    <t>城乡社区公共设施</t>
  </si>
  <si>
    <t>2120399</t>
  </si>
  <si>
    <t>其他城乡社区公共设施</t>
  </si>
  <si>
    <t>213</t>
  </si>
  <si>
    <t>21301</t>
  </si>
  <si>
    <t>农业农村</t>
  </si>
  <si>
    <t>2130101</t>
  </si>
  <si>
    <t>2130104</t>
  </si>
  <si>
    <t>2130106</t>
  </si>
  <si>
    <t>科技转化与推广服务</t>
  </si>
  <si>
    <t>2130108</t>
  </si>
  <si>
    <t>病虫害控制</t>
  </si>
  <si>
    <t>2130109</t>
  </si>
  <si>
    <t>农产品质量安全</t>
  </si>
  <si>
    <t>2130110</t>
  </si>
  <si>
    <t>执法监管</t>
  </si>
  <si>
    <t>2130125</t>
  </si>
  <si>
    <t>农产品加工与促销</t>
  </si>
  <si>
    <t>2130126</t>
  </si>
  <si>
    <t>农村社会事业</t>
  </si>
  <si>
    <t>2130199</t>
  </si>
  <si>
    <t>其他农业农村</t>
  </si>
  <si>
    <t>21302</t>
  </si>
  <si>
    <t>林业和草原</t>
  </si>
  <si>
    <t>2130207</t>
  </si>
  <si>
    <t>森林资源管理</t>
  </si>
  <si>
    <t>2130211</t>
  </si>
  <si>
    <t>动植物保护</t>
  </si>
  <si>
    <t>2130213</t>
  </si>
  <si>
    <t>执法与监督</t>
  </si>
  <si>
    <t>2130234</t>
  </si>
  <si>
    <t>林业草原防灾减灾</t>
  </si>
  <si>
    <t>21303</t>
  </si>
  <si>
    <t>水利</t>
  </si>
  <si>
    <t>2130301</t>
  </si>
  <si>
    <t>2130305</t>
  </si>
  <si>
    <t>水利工程建设</t>
  </si>
  <si>
    <t>2130314</t>
  </si>
  <si>
    <t>防汛</t>
  </si>
  <si>
    <t>2130319</t>
  </si>
  <si>
    <t>江河湖库水系综合整治</t>
  </si>
  <si>
    <t>2130399</t>
  </si>
  <si>
    <t>其他水利</t>
  </si>
  <si>
    <t>21305</t>
  </si>
  <si>
    <t>扶贫</t>
  </si>
  <si>
    <t>2130507</t>
  </si>
  <si>
    <t>扶贫贷款奖补和贴息</t>
  </si>
  <si>
    <t>2130599</t>
  </si>
  <si>
    <t>其他扶贫</t>
  </si>
  <si>
    <t>21307</t>
  </si>
  <si>
    <t>农村综合改革</t>
  </si>
  <si>
    <t>2130705</t>
  </si>
  <si>
    <t>对村民委员会和村党支部的补助</t>
  </si>
  <si>
    <t>21308</t>
  </si>
  <si>
    <t>普惠金融发展支出</t>
  </si>
  <si>
    <t>2130803</t>
  </si>
  <si>
    <t>农业保险保费补贴</t>
  </si>
  <si>
    <t>2130804</t>
  </si>
  <si>
    <t>创业担保贷款贴息</t>
  </si>
  <si>
    <t>214</t>
  </si>
  <si>
    <t>21401</t>
  </si>
  <si>
    <t>公路水路运输</t>
  </si>
  <si>
    <t>2140101</t>
  </si>
  <si>
    <t>2140106</t>
  </si>
  <si>
    <t>公路养护</t>
  </si>
  <si>
    <t>2140112</t>
  </si>
  <si>
    <t>公路运输管理</t>
  </si>
  <si>
    <t>2140199</t>
  </si>
  <si>
    <t>其他公路水路运输</t>
  </si>
  <si>
    <t>215</t>
  </si>
  <si>
    <t>资源勘探工业信息等</t>
  </si>
  <si>
    <t>21505</t>
  </si>
  <si>
    <t>工业和信息产业监管</t>
  </si>
  <si>
    <t>2150501</t>
  </si>
  <si>
    <t>2150599</t>
  </si>
  <si>
    <t>其他工业和信息产业监管</t>
  </si>
  <si>
    <t>220</t>
  </si>
  <si>
    <t>22001</t>
  </si>
  <si>
    <t>自然资源事务</t>
  </si>
  <si>
    <t>2200101</t>
  </si>
  <si>
    <t>2200104</t>
  </si>
  <si>
    <t>自然资源规划及管理</t>
  </si>
  <si>
    <t>2200106</t>
  </si>
  <si>
    <t>自然资源利用与保护</t>
  </si>
  <si>
    <t>2200114</t>
  </si>
  <si>
    <t>地质勘查与矿产资源管理</t>
  </si>
  <si>
    <t>2200150</t>
  </si>
  <si>
    <t>22005</t>
  </si>
  <si>
    <t>气象事务</t>
  </si>
  <si>
    <t>2200509</t>
  </si>
  <si>
    <t>气象服务</t>
  </si>
  <si>
    <t>221</t>
  </si>
  <si>
    <t>22101</t>
  </si>
  <si>
    <t>保障性安居工程</t>
  </si>
  <si>
    <t>2210105</t>
  </si>
  <si>
    <t>农村危房改造</t>
  </si>
  <si>
    <t>2210106</t>
  </si>
  <si>
    <t>公共租赁住房</t>
  </si>
  <si>
    <t>22102</t>
  </si>
  <si>
    <t>住房改革</t>
  </si>
  <si>
    <t>2210201</t>
  </si>
  <si>
    <t>住房公积金</t>
  </si>
  <si>
    <t>222</t>
  </si>
  <si>
    <t>22204</t>
  </si>
  <si>
    <t>粮油储备</t>
  </si>
  <si>
    <t>2220401</t>
  </si>
  <si>
    <t>储备粮油补贴</t>
  </si>
  <si>
    <t>224</t>
  </si>
  <si>
    <t>22401</t>
  </si>
  <si>
    <t>应急管理事务</t>
  </si>
  <si>
    <t>2240101</t>
  </si>
  <si>
    <t>2240106</t>
  </si>
  <si>
    <t>安全监管</t>
  </si>
  <si>
    <t>2240108</t>
  </si>
  <si>
    <t>应急救援</t>
  </si>
  <si>
    <t>2240109</t>
  </si>
  <si>
    <t>应急管理</t>
  </si>
  <si>
    <t>2240150</t>
  </si>
  <si>
    <t>22402</t>
  </si>
  <si>
    <t>消防事务</t>
  </si>
  <si>
    <t>2240204</t>
  </si>
  <si>
    <t>消防应急救援</t>
  </si>
  <si>
    <t>22403</t>
  </si>
  <si>
    <t>森林消防事务</t>
  </si>
  <si>
    <t>2240304</t>
  </si>
  <si>
    <t>森林消防应急救援</t>
  </si>
  <si>
    <t>227</t>
  </si>
  <si>
    <t>231</t>
  </si>
  <si>
    <t>债务还本</t>
  </si>
  <si>
    <t>23103</t>
  </si>
  <si>
    <t>地方政府一般债务还本</t>
  </si>
  <si>
    <t>2310301</t>
  </si>
  <si>
    <t>232</t>
  </si>
  <si>
    <t>债务付息</t>
  </si>
  <si>
    <t>2320301</t>
  </si>
  <si>
    <t>地方政府一般债券付息</t>
  </si>
  <si>
    <t>233</t>
  </si>
  <si>
    <t>债务发行费用</t>
  </si>
  <si>
    <t>23303</t>
  </si>
  <si>
    <t>地方政府一般债券发行费用</t>
  </si>
  <si>
    <r>
      <t>附表</t>
    </r>
    <r>
      <rPr>
        <sz val="11"/>
        <rFont val="Times New Roman"/>
        <family val="1"/>
      </rPr>
      <t>1-4</t>
    </r>
  </si>
  <si>
    <t>一般公共预算本级基本支出表</t>
  </si>
  <si>
    <t>政府预算支出经济分类科目编码（类款）</t>
  </si>
  <si>
    <t>501</t>
  </si>
  <si>
    <t>机关工资福利支出</t>
  </si>
  <si>
    <t>50101</t>
  </si>
  <si>
    <t>工资奖金津补贴</t>
  </si>
  <si>
    <t>50102</t>
  </si>
  <si>
    <t>社会保险缴费</t>
  </si>
  <si>
    <t>50103</t>
  </si>
  <si>
    <t>50199</t>
  </si>
  <si>
    <t>其他工资福利支出</t>
  </si>
  <si>
    <t>502</t>
  </si>
  <si>
    <t>机关商品和服务支出</t>
  </si>
  <si>
    <t>50201</t>
  </si>
  <si>
    <t>办公经费</t>
  </si>
  <si>
    <t>50202</t>
  </si>
  <si>
    <t>会议费</t>
  </si>
  <si>
    <t>50203</t>
  </si>
  <si>
    <t>培训费</t>
  </si>
  <si>
    <t>50204</t>
  </si>
  <si>
    <t>专用材料购置费</t>
  </si>
  <si>
    <t>50205</t>
  </si>
  <si>
    <t>委托业务费</t>
  </si>
  <si>
    <t>50206</t>
  </si>
  <si>
    <t>公务接待费</t>
  </si>
  <si>
    <t>50207</t>
  </si>
  <si>
    <t>因公出国（境）费</t>
  </si>
  <si>
    <t>50208</t>
  </si>
  <si>
    <t>公务用车运行维护费</t>
  </si>
  <si>
    <t>50209</t>
  </si>
  <si>
    <t>维修（护）费</t>
  </si>
  <si>
    <t>50299</t>
  </si>
  <si>
    <t>其他商品和服务支出</t>
  </si>
  <si>
    <t>503</t>
  </si>
  <si>
    <t>机关资本性支出（一）</t>
  </si>
  <si>
    <t>50306</t>
  </si>
  <si>
    <t>设备购置</t>
  </si>
  <si>
    <t>505</t>
  </si>
  <si>
    <t>对事业单位经常性补贴</t>
  </si>
  <si>
    <t>50501</t>
  </si>
  <si>
    <t>工资福利支出</t>
  </si>
  <si>
    <t>50502</t>
  </si>
  <si>
    <t>商品和服务支出</t>
  </si>
  <si>
    <t>506</t>
  </si>
  <si>
    <t>对事业单位资本性补助</t>
  </si>
  <si>
    <t>50601</t>
  </si>
  <si>
    <t>资本性支出（一）</t>
  </si>
  <si>
    <t>509</t>
  </si>
  <si>
    <t>对个人和家庭的补助</t>
  </si>
  <si>
    <t>50901</t>
  </si>
  <si>
    <t>社会福利和救助</t>
  </si>
  <si>
    <t>50902</t>
  </si>
  <si>
    <t>助学金</t>
  </si>
  <si>
    <t>50999</t>
  </si>
  <si>
    <t>其他对个人和家庭补助</t>
  </si>
  <si>
    <r>
      <t>附表</t>
    </r>
    <r>
      <rPr>
        <sz val="11"/>
        <rFont val="Times New Roman"/>
        <family val="1"/>
      </rPr>
      <t>1-5</t>
    </r>
  </si>
  <si>
    <t>一般公共预算税收返还、一般性和专项转移支付分地区
安排情况表</t>
  </si>
  <si>
    <r>
      <rPr>
        <sz val="10.5"/>
        <rFont val="方正仿宋_GBK"/>
        <family val="0"/>
      </rPr>
      <t>单位：万元</t>
    </r>
  </si>
  <si>
    <t>地区名称</t>
  </si>
  <si>
    <r>
      <rPr>
        <b/>
        <sz val="11"/>
        <rFont val="方正书宋_GBK"/>
        <family val="0"/>
      </rPr>
      <t>税收返还</t>
    </r>
  </si>
  <si>
    <r>
      <rPr>
        <b/>
        <sz val="11"/>
        <rFont val="方正书宋_GBK"/>
        <family val="0"/>
      </rPr>
      <t>一般性转移支付</t>
    </r>
  </si>
  <si>
    <r>
      <rPr>
        <b/>
        <sz val="9"/>
        <rFont val="方正书宋_GBK"/>
        <family val="0"/>
      </rPr>
      <t>科目编码</t>
    </r>
  </si>
  <si>
    <r>
      <rPr>
        <b/>
        <sz val="9"/>
        <rFont val="方正书宋_GBK"/>
        <family val="0"/>
      </rPr>
      <t>科目（单位）名称</t>
    </r>
  </si>
  <si>
    <r>
      <rPr>
        <b/>
        <sz val="9"/>
        <rFont val="方正书宋_GBK"/>
        <family val="0"/>
      </rPr>
      <t>合计</t>
    </r>
  </si>
  <si>
    <t>滦州市</t>
  </si>
  <si>
    <t>65000</t>
  </si>
  <si>
    <t>60000</t>
  </si>
  <si>
    <r>
      <rPr>
        <sz val="9"/>
        <rFont val="方正仿宋_GBK"/>
        <family val="0"/>
      </rPr>
      <t>一般公共服务支出类合计</t>
    </r>
  </si>
  <si>
    <r>
      <rPr>
        <b/>
        <sz val="11"/>
        <rFont val="方正仿宋_GBK"/>
        <family val="0"/>
      </rPr>
      <t>合计</t>
    </r>
  </si>
  <si>
    <r>
      <rPr>
        <sz val="9"/>
        <rFont val="宋体"/>
        <family val="0"/>
      </rPr>
      <t>债务付息支出类合计</t>
    </r>
  </si>
  <si>
    <t>23203</t>
  </si>
  <si>
    <r>
      <rPr>
        <sz val="9"/>
        <rFont val="Times New Roman"/>
        <family val="1"/>
      </rPr>
      <t xml:space="preserve"> </t>
    </r>
    <r>
      <rPr>
        <sz val="9"/>
        <rFont val="宋体"/>
        <family val="0"/>
      </rPr>
      <t>地方政府一般债务付息支出款合计</t>
    </r>
  </si>
  <si>
    <r>
      <rPr>
        <sz val="9"/>
        <rFont val="Times New Roman"/>
        <family val="1"/>
      </rPr>
      <t xml:space="preserve">  </t>
    </r>
    <r>
      <rPr>
        <sz val="9"/>
        <rFont val="宋体"/>
        <family val="0"/>
      </rPr>
      <t>地方政府一般债券付息支出项合计</t>
    </r>
  </si>
  <si>
    <r>
      <t>附表</t>
    </r>
    <r>
      <rPr>
        <sz val="11"/>
        <rFont val="Times New Roman"/>
        <family val="1"/>
      </rPr>
      <t>1-6</t>
    </r>
  </si>
  <si>
    <t>一般公共预算专项转移支付分项目安排情况表</t>
  </si>
  <si>
    <t>项目名称</t>
  </si>
  <si>
    <t>关于提前下达2020年老党员生活补贴中央补助经费预算的通知</t>
  </si>
  <si>
    <t>关于提前下达2020年老党员生活补贴省级补助经费的通知</t>
  </si>
  <si>
    <t>关于提前下达2020年省级少数民族地区补助费的通知</t>
  </si>
  <si>
    <t>关于提前下达2020年质量技术监督专项补助经费的通知</t>
  </si>
  <si>
    <t>关于提前下达2020年市场监管专项补助经费的通知</t>
  </si>
  <si>
    <t>关于提前下达2020年省级妇女之家建设专项资金的通知</t>
  </si>
  <si>
    <t>关于提前下达2020年困难职工及劳模帮扶救助专项资金的通知</t>
  </si>
  <si>
    <t>关于提前下达2020年社区矫正补助资金的通知</t>
  </si>
  <si>
    <t>提前下达2020年中央政法纪检监察转移支付资金-司法</t>
  </si>
  <si>
    <t>提前下达2020年中央政法纪检监察转移支付资金-交警</t>
  </si>
  <si>
    <t>提前下达2020年中央政法纪检监察转移支付资金-法院</t>
  </si>
  <si>
    <t>提前下达2020年中央政法纪检监察转移支付资金-公安</t>
  </si>
  <si>
    <t>提前下达2020年中央政法纪检监察转移支付资金-检察</t>
  </si>
  <si>
    <t>提前下达2020年基层公检法司转移支付资金-法院</t>
  </si>
  <si>
    <t>提前下达2020年基层公检法司转移支付资金-司法</t>
  </si>
  <si>
    <t>提前下达2020年基层公检法司转移支付资金-公安</t>
  </si>
  <si>
    <t>提前下达2020年基层公检法司转移支付资金-检察</t>
  </si>
  <si>
    <t>提前下达2020年基层公检法司转移支付资金-交警</t>
  </si>
  <si>
    <t>关于提前下达2020年节能减排补助资金预算的通知</t>
  </si>
  <si>
    <t>关于提前下达2020年自然灾害救助专项资金预算指标的通知</t>
  </si>
  <si>
    <t>关于提前下达2020年化解钢铁产能专项资金的通知</t>
  </si>
  <si>
    <t>关于提前下达2020年非煤矿山综合治理专项资金的通知</t>
  </si>
  <si>
    <t>关于提前下达2020年中央大气污染防治资金预算的通知</t>
  </si>
  <si>
    <t>关于提前下达2020年省级大气污染防治资金预算的通知</t>
  </si>
  <si>
    <t>关于提前下达2020年中央财政专项扶贫资金预算的通知</t>
  </si>
  <si>
    <t>关于提前下达2020年中央水利发展资金预算的通知</t>
  </si>
  <si>
    <t>关于提前下达2020年中央农村综合改革转移支付预算的通知</t>
  </si>
  <si>
    <t>关于提前下达2020年中央农田建设补助资金的通知</t>
  </si>
  <si>
    <t>关于提前下达2020年省级农村综合改革转移支付预算的通知</t>
  </si>
  <si>
    <t>关于提前下达2020年省级财政扶贫专项资金预算的通知</t>
  </si>
  <si>
    <t>河北省财政厅关于提前下达2020年中央农业生产发展资金的通知</t>
  </si>
  <si>
    <t>关于提前下达2020年省级农村财会人员培训一般转移支付指标的通知</t>
  </si>
  <si>
    <t>关于提前下达2020年土地指标跨省域调剂收入安排的支出预算的通知</t>
  </si>
  <si>
    <t>关于提前下达 2020年中央动物防疫补助经费预算指标的通知</t>
  </si>
  <si>
    <t>关于提前下达中央财政2020年城乡居民基本养老保险补助资金的通知</t>
  </si>
  <si>
    <t>关于提前下达2020年中央退役安置补助经费预算的通知</t>
  </si>
  <si>
    <t>关于提前下达2020年中央退役安置补助经费</t>
  </si>
  <si>
    <t>关于提前下达2020年中央财政优抚事业单位补助资金预算的通知</t>
  </si>
  <si>
    <t>关于提前下达2020年省级城乡居民养老保险补助资金预算指标的通知</t>
  </si>
  <si>
    <t>关于提前下达2020年省级城乡居民基本医疗保险财政补助资金（第二批）的通知</t>
  </si>
  <si>
    <t>关于提前下达2020年中央财政残疾人事业发展补助预算的通知</t>
  </si>
  <si>
    <t>关于提前下达2020年省级就业补助资金预算指标的通知</t>
  </si>
  <si>
    <t>关于提前下达2020年省级财政医疗救助补助预算的通知</t>
  </si>
  <si>
    <t>关于提前下达2020年省级企业军转干部解困补助资金的通知</t>
  </si>
  <si>
    <t>关于提前下达2020年省级计划生育服务补助资金预算指标的通知</t>
  </si>
  <si>
    <t>关于提前下达2020年省级财政城乡居民医保村级代办员补助资金的通知</t>
  </si>
  <si>
    <t>关于提前下达2020年省级财政城乡居民养老保险、就业服务村级代办员补助资金的通知</t>
  </si>
  <si>
    <t>关于提前下达2020年省级医改补助经费预算指标的通知</t>
  </si>
  <si>
    <t>关于提前下达2020省级公共卫生服务补助资金预算指标的通知</t>
  </si>
  <si>
    <t>关于提前下达2020年省级残疾人事业发展补助资金预算的通知</t>
  </si>
  <si>
    <t>关于提前下达2020年中央财政医疗救助补助资金预算（第一批）的通知</t>
  </si>
  <si>
    <t>关于提前下达2020年中央财政困难群众救助补助资金预算的通知</t>
  </si>
  <si>
    <t>关于提前下达2020年省级财政困难群众基本生活救助补助预算指标的通知</t>
  </si>
  <si>
    <t>关于提前下达2020年中央计划生育转移支付资金预算指标的通知</t>
  </si>
  <si>
    <t>关于提前下达2020年大气污染防治（节能与循环经济）专项资金的通知</t>
  </si>
  <si>
    <t>关于提前下达2020年部分中央财政城镇保障性安居工程补助资金预算的通知</t>
  </si>
  <si>
    <t>关于提前下达中央财政农业保险保费补贴2020年预算指标的通知</t>
  </si>
  <si>
    <t>关于提前下达中央2020年普惠金融发展专项资金预算指标的通知</t>
  </si>
  <si>
    <t>关于提前下达2020年中央工商行政管理专项补助经费的通知</t>
  </si>
  <si>
    <t>关于下达选聘高校毕业生到村任职省级补助资金的通知</t>
  </si>
  <si>
    <t>关于提前下达2020年中央食品药品监管补助资金的通知</t>
  </si>
  <si>
    <t>关于提前下达2020年省级教师队伍建设专项资金（原民办代课教师教龄补助）预算的通知</t>
  </si>
  <si>
    <t>河北省财政厅 河北省科学技术厅关于提前下达2020年支持市县科技创新和科学普及专项资金的通知</t>
  </si>
  <si>
    <t>关于提前下达2020年义务教育薄弱环节改善与能力提升中央补助资金预算的通知</t>
  </si>
  <si>
    <t>关于提前下达2020年中央补助地方美术馆公共图书馆 文化馆（站）免费开放补助资金预算的通知</t>
  </si>
  <si>
    <t>关于提前下达2020年现代职业教育质量提升计划中央补助资金预算的通知</t>
  </si>
  <si>
    <t>关于提前下达2020年支持学前教育发展省级补助资金预算的通知</t>
  </si>
  <si>
    <t>关于提前下达2021年城乡义务教育省级补助经费预算的通知</t>
  </si>
  <si>
    <t>关于提前下达2020年省级大气污染防治专项资金的通知</t>
  </si>
  <si>
    <t>关于提前下达2020年法院建设补助资金的通知</t>
  </si>
  <si>
    <t>关于提前下达2020年支持学前教育发展中央资金预算的通知</t>
  </si>
  <si>
    <t>关于提前下达2020年义务教育薄弱环节改善与能力提升省级补助资金预算的通知</t>
  </si>
  <si>
    <t>关于提前下达2020年普通高中助学省级补助资金预算的通知</t>
  </si>
  <si>
    <t>关于提前下达2020年普通高中补助（高中改善办学条件经费）省级补助资金预算的通知</t>
  </si>
  <si>
    <t>关于提前下达2020年城乡义务教育(营养改善计划）省级补助经费预算的通知</t>
  </si>
  <si>
    <t>关于提前下达2020年省级农业生产发展专项转移支付预算的通知</t>
  </si>
  <si>
    <t>关于提前下达2020年省级农产品质量安全及疫病防治专项转移支付预算的通知</t>
  </si>
  <si>
    <t>关于提前下达2020年省级新型农业经营主体示范带动项目转移支付指标的通知</t>
  </si>
  <si>
    <t>关于提前下达2020年省级农田建设补助资金（地方政府债券）的通知</t>
  </si>
  <si>
    <t>关于提前下达2020年中央财政城乡居民基本医疗保险补助资金预算（第一批）的通知</t>
  </si>
  <si>
    <t>关于提前下达2020年中央财政医疗救助补助资金预算指标的通知</t>
  </si>
  <si>
    <t>关于提前下达2020年省级财政养老服务体系建设补助预算指标的通知</t>
  </si>
  <si>
    <t>关于提前下达2020年中央财政企业军转干部</t>
  </si>
  <si>
    <t>河北省财政厅关于提前下达2020年中央基本药物制度补助资金预算的通知</t>
  </si>
  <si>
    <t>关于提前下达2020年中央基本公共卫生服务补助资金预算的通知</t>
  </si>
  <si>
    <t>关于提前下达中央2020年医疗服务与保障能力提升（公立医院综合改革）补助资金的通知</t>
  </si>
  <si>
    <t>关于提前下达2020年重大传染病防控经费预算的通知</t>
  </si>
  <si>
    <t>关于下达2020年度中央重点生态保护修复治理资金的通知</t>
  </si>
  <si>
    <t>关于提前下达2020年中央财政林业草原生态保护恢复资金预算指标的通知</t>
  </si>
  <si>
    <t>关于提前下达2020年革命老区转移支付资金的通知</t>
  </si>
  <si>
    <t>河北省财政厅关于提前下达2020年农业保险保费补贴省级资金的通知</t>
  </si>
  <si>
    <r>
      <t>附表</t>
    </r>
    <r>
      <rPr>
        <sz val="11"/>
        <rFont val="Times New Roman"/>
        <family val="1"/>
      </rPr>
      <t>1-7</t>
    </r>
  </si>
  <si>
    <t>政府性基金预算收入表</t>
  </si>
  <si>
    <t>一、国有土地使用权出让收入</t>
  </si>
  <si>
    <t>二、城市公用事业附加收入</t>
  </si>
  <si>
    <t>三、城市基础设施配套费收入</t>
  </si>
  <si>
    <t>四、污水处理费收入</t>
  </si>
  <si>
    <t>五、新型墙体材料专项基金收入</t>
  </si>
  <si>
    <t>六、彩票公益金收入</t>
  </si>
  <si>
    <r>
      <t>附表</t>
    </r>
    <r>
      <rPr>
        <sz val="11"/>
        <rFont val="Times New Roman"/>
        <family val="1"/>
      </rPr>
      <t>1-8</t>
    </r>
  </si>
  <si>
    <t>政府性基金预算支出表</t>
  </si>
  <si>
    <t>（一）城乡社区支出</t>
  </si>
  <si>
    <t xml:space="preserve"> </t>
  </si>
  <si>
    <t xml:space="preserve">  国有土地使用权出让收入及对应专项债务收入安排的支出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</si>
  <si>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</si>
  <si>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</si>
  <si>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</si>
  <si>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</si>
  <si>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（二）其他支出</t>
  </si>
  <si>
    <t xml:space="preserve">  彩票公益金及对应专项债务收入安排的支出</t>
  </si>
  <si>
    <t>（三）债务还本支出</t>
  </si>
  <si>
    <t>（四）债务付息支出</t>
  </si>
  <si>
    <t>（五）债务发行费用支出</t>
  </si>
  <si>
    <t>二、调出资金</t>
  </si>
  <si>
    <t>二、对下转移支付</t>
  </si>
  <si>
    <t>……</t>
  </si>
  <si>
    <r>
      <t>附表</t>
    </r>
    <r>
      <rPr>
        <sz val="11"/>
        <rFont val="Times New Roman"/>
        <family val="1"/>
      </rPr>
      <t>1-9</t>
    </r>
  </si>
  <si>
    <t>政府性基金预算本级支出表</t>
  </si>
  <si>
    <t>科目编码</t>
  </si>
  <si>
    <t>科目名称</t>
  </si>
  <si>
    <t>城乡社区支出</t>
  </si>
  <si>
    <t>21208</t>
  </si>
  <si>
    <t>国有土地使用权出让收入</t>
  </si>
  <si>
    <t>2120801</t>
  </si>
  <si>
    <t>征地和拆迁补偿支出</t>
  </si>
  <si>
    <t>2120802</t>
  </si>
  <si>
    <t>土地开发支出</t>
  </si>
  <si>
    <t>2120803</t>
  </si>
  <si>
    <t>城市建设支出</t>
  </si>
  <si>
    <t>2120804</t>
  </si>
  <si>
    <t>农村基础设施建设支出</t>
  </si>
  <si>
    <t>2120805</t>
  </si>
  <si>
    <t>补助被征地农民支出</t>
  </si>
  <si>
    <t>21213</t>
  </si>
  <si>
    <t>城市基础设施配套费及对应专项债务收入安排的支出</t>
  </si>
  <si>
    <t>2121301</t>
  </si>
  <si>
    <t>城市公共设施</t>
  </si>
  <si>
    <t>2121304</t>
  </si>
  <si>
    <t>城市防洪</t>
  </si>
  <si>
    <t>21214</t>
  </si>
  <si>
    <t>污水处理费及对应专项债务收入安排的支出</t>
  </si>
  <si>
    <t>2121401</t>
  </si>
  <si>
    <t>污水处理设施建设及运营</t>
  </si>
  <si>
    <t>229</t>
  </si>
  <si>
    <t>其他支出</t>
  </si>
  <si>
    <t>22960</t>
  </si>
  <si>
    <t>彩票公益金及对应专项债务收入安排的支出</t>
  </si>
  <si>
    <t>2296002</t>
  </si>
  <si>
    <t>用于社会福利的彩票公益金支出</t>
  </si>
  <si>
    <t>2296099</t>
  </si>
  <si>
    <t>用于其他社会公益事业的彩票公益金支出</t>
  </si>
  <si>
    <t>23204</t>
  </si>
  <si>
    <t>地方政府专项债务付息支出</t>
  </si>
  <si>
    <t>2320411</t>
  </si>
  <si>
    <t>国有土地使用权出让金债务付息支出</t>
  </si>
  <si>
    <t>地方政府专项债务发行费用支出</t>
  </si>
  <si>
    <t>国有土地使用权出让金债务发行费用支出</t>
  </si>
  <si>
    <r>
      <t>附表</t>
    </r>
    <r>
      <rPr>
        <sz val="11"/>
        <rFont val="Times New Roman"/>
        <family val="1"/>
      </rPr>
      <t>1-10</t>
    </r>
  </si>
  <si>
    <t>政府性基金预算专项转移支付分地区安排情况表</t>
  </si>
  <si>
    <t>2000</t>
  </si>
  <si>
    <r>
      <t>附表</t>
    </r>
    <r>
      <rPr>
        <sz val="11"/>
        <rFont val="Times New Roman"/>
        <family val="1"/>
      </rPr>
      <t>1-11</t>
    </r>
  </si>
  <si>
    <t>政府性基金预算专项转移支付分项目安排情况表</t>
  </si>
  <si>
    <t>关于提前下达2020年中央水库移民后期扶持基金预算的通知</t>
  </si>
  <si>
    <t>关于提前下达2020年中央水库移民扶持基金预算的通知</t>
  </si>
  <si>
    <t>关于提前下达2020年省级水库移民后期扶持基金预算的通知</t>
  </si>
  <si>
    <t>关于提前下达2020年中央集中彩票公益金支持社会福利事业专项资金预算的通知</t>
  </si>
  <si>
    <t>关于提前下达2020年省级福利彩票专项公益金预算指标的通知</t>
  </si>
  <si>
    <t>关于提前下达2020年中央专项彩票公益金支持地方社会公益事业发展资金预算指标的通知</t>
  </si>
  <si>
    <t>关于提前下达2020年省级国家电影事业发展专项资金的通知</t>
  </si>
  <si>
    <t>关于提前下达2020年中央补助地方国家电影事业发展专项资金预算的通知</t>
  </si>
  <si>
    <t>关于提前下达中央2020年旅游发展基金补助地方项目资金预算的通知</t>
  </si>
  <si>
    <r>
      <t>附表</t>
    </r>
    <r>
      <rPr>
        <sz val="11"/>
        <rFont val="Times New Roman"/>
        <family val="1"/>
      </rPr>
      <t>1-12</t>
    </r>
  </si>
  <si>
    <t>国有资本经营预算收入表</t>
  </si>
  <si>
    <t>一、利润收入</t>
  </si>
  <si>
    <t>二、股利、股息收入</t>
  </si>
  <si>
    <t>三、产权转让收入</t>
  </si>
  <si>
    <t>四、清算收入</t>
  </si>
  <si>
    <t>五、其他国有资本经营收入</t>
  </si>
  <si>
    <t>本年收入合计</t>
  </si>
  <si>
    <t>上年结转</t>
  </si>
  <si>
    <t>收入总计</t>
  </si>
  <si>
    <t>注：无国有资本经营预算，空表列示。</t>
  </si>
  <si>
    <r>
      <t>附表</t>
    </r>
    <r>
      <rPr>
        <sz val="11"/>
        <rFont val="Times New Roman"/>
        <family val="1"/>
      </rPr>
      <t>1-13</t>
    </r>
  </si>
  <si>
    <t>国有资本经营预算支出表</t>
  </si>
  <si>
    <t>0</t>
  </si>
  <si>
    <t>（一）教育支出</t>
  </si>
  <si>
    <t>（二）文化体育传媒支出</t>
  </si>
  <si>
    <t>（三）交通运输支出</t>
  </si>
  <si>
    <t>（四）资源勘探电力信息等支出</t>
  </si>
  <si>
    <t>（五）其他支出</t>
  </si>
  <si>
    <t>（六）转移性支出</t>
  </si>
  <si>
    <t>本年支出合计</t>
  </si>
  <si>
    <t>结转下年</t>
  </si>
  <si>
    <r>
      <t>附表</t>
    </r>
    <r>
      <rPr>
        <sz val="11"/>
        <rFont val="Times New Roman"/>
        <family val="1"/>
      </rPr>
      <t>1-14</t>
    </r>
  </si>
  <si>
    <t>国有资本经营预算本级支出表</t>
  </si>
  <si>
    <r>
      <rPr>
        <b/>
        <sz val="11"/>
        <rFont val="方正书宋_GBK"/>
        <family val="0"/>
      </rPr>
      <t>科目编码</t>
    </r>
  </si>
  <si>
    <t>223</t>
  </si>
  <si>
    <r>
      <rPr>
        <b/>
        <sz val="11"/>
        <rFont val="方正仿宋_GBK"/>
        <family val="0"/>
      </rPr>
      <t>国有资本经营预算支出</t>
    </r>
  </si>
  <si>
    <t>22301</t>
  </si>
  <si>
    <t>解决历史遗留问题及改革成本支出</t>
  </si>
  <si>
    <t>2230101</t>
  </si>
  <si>
    <r>
      <rPr>
        <sz val="11"/>
        <rFont val="方正仿宋_GBK"/>
        <family val="0"/>
      </rPr>
      <t>厂办大集体改革支出</t>
    </r>
  </si>
  <si>
    <t>22302</t>
  </si>
  <si>
    <r>
      <rPr>
        <b/>
        <sz val="11"/>
        <rFont val="方正仿宋_GBK"/>
        <family val="0"/>
      </rPr>
      <t>国有企业资本金注入</t>
    </r>
  </si>
  <si>
    <t>2230201</t>
  </si>
  <si>
    <r>
      <rPr>
        <sz val="11"/>
        <rFont val="方正仿宋_GBK"/>
        <family val="0"/>
      </rPr>
      <t>国有经济结构调整支出</t>
    </r>
  </si>
  <si>
    <r>
      <t>附表</t>
    </r>
    <r>
      <rPr>
        <sz val="11"/>
        <rFont val="Times New Roman"/>
        <family val="1"/>
      </rPr>
      <t>1-15</t>
    </r>
  </si>
  <si>
    <t>国有资本经营预算专项转移支付分地区安排情况表</t>
  </si>
  <si>
    <t>注：无国有资本经营预算专项转移支付，空表列示。</t>
  </si>
  <si>
    <r>
      <t>附表</t>
    </r>
    <r>
      <rPr>
        <sz val="11"/>
        <rFont val="Times New Roman"/>
        <family val="1"/>
      </rPr>
      <t>1-16</t>
    </r>
  </si>
  <si>
    <t>国有资本经营预算专项转移支付分项目安排情况表</t>
  </si>
  <si>
    <r>
      <t>附表</t>
    </r>
    <r>
      <rPr>
        <sz val="11"/>
        <rFont val="Times New Roman"/>
        <family val="1"/>
      </rPr>
      <t>1-17</t>
    </r>
  </si>
  <si>
    <t>社会保险基金预算收入表</t>
  </si>
  <si>
    <r>
      <rPr>
        <b/>
        <sz val="11"/>
        <rFont val="方正仿宋_GBK"/>
        <family val="0"/>
      </rPr>
      <t>社保保险基金收入</t>
    </r>
  </si>
  <si>
    <r>
      <rPr>
        <b/>
        <sz val="11"/>
        <rFont val="Times New Roman"/>
        <family val="1"/>
      </rPr>
      <t xml:space="preserve"> </t>
    </r>
    <r>
      <rPr>
        <b/>
        <sz val="11"/>
        <rFont val="宋体"/>
        <family val="0"/>
      </rPr>
      <t>企业职工</t>
    </r>
    <r>
      <rPr>
        <b/>
        <sz val="11"/>
        <rFont val="方正仿宋_GBK"/>
        <family val="0"/>
      </rPr>
      <t>基本养老保险基金收入</t>
    </r>
  </si>
  <si>
    <t>企业职工基本养老保险费收入</t>
  </si>
  <si>
    <t>企业职工基本养老保险基金财政补贴收入</t>
  </si>
  <si>
    <t>其他企业职工基本养老保险基金收入</t>
  </si>
  <si>
    <t>10203</t>
  </si>
  <si>
    <t>职工基本医疗保险基金收入</t>
  </si>
  <si>
    <t>职工基本医疗保险费收入</t>
  </si>
  <si>
    <t>其他职工基本医疗保险基金收入</t>
  </si>
  <si>
    <t>10210</t>
  </si>
  <si>
    <t>城乡居民基本养老保险基金收入</t>
  </si>
  <si>
    <t>城乡居民基本养老保险基金缴费收入</t>
  </si>
  <si>
    <t>城乡居民基本养老保险基金财政补贴收入</t>
  </si>
  <si>
    <t>其他城乡居民基本养老保险基金收入</t>
  </si>
  <si>
    <t>10211</t>
  </si>
  <si>
    <t>机关事业单位基本养老保险基金收入</t>
  </si>
  <si>
    <t>机关事业单位基本养老保险费收入</t>
  </si>
  <si>
    <t>机关事业单位基本养老保险基金财政补助收入</t>
  </si>
  <si>
    <t>其他机关事业单位基本养老保险基金收入</t>
  </si>
  <si>
    <t>10212</t>
  </si>
  <si>
    <t>城乡居民基本医疗保险基金收入</t>
  </si>
  <si>
    <t>城乡居民基本医疗保险基金缴费收入</t>
  </si>
  <si>
    <t>城乡居民基本医疗保险基金财政补贴收入</t>
  </si>
  <si>
    <t>其他城乡居民基本医疗保险基金收入</t>
  </si>
  <si>
    <r>
      <t>附表</t>
    </r>
    <r>
      <rPr>
        <sz val="11"/>
        <rFont val="Times New Roman"/>
        <family val="1"/>
      </rPr>
      <t>1-18</t>
    </r>
  </si>
  <si>
    <t>社会保险基金预算支出表</t>
  </si>
  <si>
    <t>209</t>
  </si>
  <si>
    <r>
      <rPr>
        <b/>
        <sz val="11"/>
        <rFont val="方正仿宋_GBK"/>
        <family val="0"/>
      </rPr>
      <t>社会保险基金支出</t>
    </r>
  </si>
  <si>
    <t>20901</t>
  </si>
  <si>
    <t>企业职工基本养老保险基金支出</t>
  </si>
  <si>
    <t>2090101</t>
  </si>
  <si>
    <r>
      <rPr>
        <sz val="11"/>
        <rFont val="方正仿宋_GBK"/>
        <family val="0"/>
      </rPr>
      <t>基本养老金</t>
    </r>
  </si>
  <si>
    <t>其他企业职工基本养老保险基金支出</t>
  </si>
  <si>
    <t>20903</t>
  </si>
  <si>
    <t>职工基本医疗保险基金支出</t>
  </si>
  <si>
    <t>2090301</t>
  </si>
  <si>
    <t>职工基本医疗保险统筹基金</t>
  </si>
  <si>
    <t>其他职工基本医疗保险基金支出</t>
  </si>
  <si>
    <t>20910</t>
  </si>
  <si>
    <t>城乡居民基本养老保险基金支出</t>
  </si>
  <si>
    <t>2091001</t>
  </si>
  <si>
    <t>基础养老金支出</t>
  </si>
  <si>
    <t>其他城乡居民基本养老保险基金支出</t>
  </si>
  <si>
    <t>20911</t>
  </si>
  <si>
    <t>机关事业单位基本养老保险基金支出</t>
  </si>
  <si>
    <t>2091101</t>
  </si>
  <si>
    <t>基本养老金支出</t>
  </si>
  <si>
    <t>2091199</t>
  </si>
  <si>
    <t>其他机关事业单位基本养老保险基金支出</t>
  </si>
  <si>
    <t>20912</t>
  </si>
  <si>
    <t>城乡居民基本医疗保险基金支出</t>
  </si>
  <si>
    <t>2091201</t>
  </si>
  <si>
    <t>城乡居民基本医疗保险基金医疗待遇支出</t>
  </si>
  <si>
    <t>其他城乡居民基本医疗保险基金支出</t>
  </si>
  <si>
    <t>2020年滦州市财政拨款“三公”经费预算安排情况表</t>
  </si>
  <si>
    <t>2020年“三公”经费预算安排</t>
  </si>
  <si>
    <t>小计</t>
  </si>
  <si>
    <t>一般公共预算</t>
  </si>
  <si>
    <t>政府性基金</t>
  </si>
  <si>
    <t>三公经费小计</t>
  </si>
  <si>
    <t>因公出国出（境）费</t>
  </si>
  <si>
    <t>公务用车购置费</t>
  </si>
  <si>
    <r>
      <t xml:space="preserve">   </t>
    </r>
    <r>
      <rPr>
        <b/>
        <sz val="11"/>
        <rFont val="宋体"/>
        <family val="0"/>
      </rPr>
      <t>滦州市“三公”经费预算安排情况及变动原因说明：</t>
    </r>
    <r>
      <rPr>
        <sz val="11"/>
        <rFont val="宋体"/>
        <family val="0"/>
      </rPr>
      <t xml:space="preserve">2020年，滦州市“三公”经费预算合计安排1371.5万元（包含一般公共预算、政府性基金预算、国有资本预算），比2019年“三公”经费预算数1438.9万元，减少67.4万元，下降4.7%，其中：因公出国境费安排0万元，与上年持平。公务接待费安排239万元，与上年持平。公务用车购置费安排196.4万元，较上年增加13.4万元，增加的主要原因是：按照公务用车规定，达到报废要求车辆增多，根据单位工作需要，按照相关规定购置车辆。公务用车运行维护费安排936.1万元，较上年减少80.8万元，主要原因：我市严格落实公务用车改革，控制三公经费支出管理，各部门车辆运行经费有所减少。
    </t>
    </r>
    <r>
      <rPr>
        <b/>
        <sz val="11"/>
        <rFont val="宋体"/>
        <family val="0"/>
      </rPr>
      <t>注：</t>
    </r>
    <r>
      <rPr>
        <sz val="11"/>
        <rFont val="宋体"/>
        <family val="0"/>
      </rPr>
      <t>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t>
    </r>
  </si>
  <si>
    <r>
      <t>附表</t>
    </r>
    <r>
      <rPr>
        <sz val="11"/>
        <rFont val="Times New Roman"/>
        <family val="1"/>
      </rPr>
      <t>2-1</t>
    </r>
  </si>
  <si>
    <t>2020年政府一般债务限额及余额情况表</t>
  </si>
  <si>
    <t>单位：亿元</t>
  </si>
  <si>
    <t>执行数</t>
  </si>
  <si>
    <t>一、2018年度末政府一般债务余额实际数</t>
  </si>
  <si>
    <t>二、2019年度末政府一般债务余额限额</t>
  </si>
  <si>
    <t>三、因预算管理变化调整余额和限额</t>
  </si>
  <si>
    <t>四、调整后2019年度末政府一般债务余额限额</t>
  </si>
  <si>
    <t>五、2019年度政府一般债务发行额</t>
  </si>
  <si>
    <t>中央转贷地方的国际金融组织和外国政府贷款</t>
  </si>
  <si>
    <t>政府一般债券发行额</t>
  </si>
  <si>
    <t>六、2019年度政府一般债务还本额</t>
  </si>
  <si>
    <t>七、2019年度末政府一般债务余额预算执行数</t>
  </si>
  <si>
    <t>八、2020年度政府一般债务余额新增限额</t>
  </si>
  <si>
    <t>九、2020年度末政府一般债务余额限额</t>
  </si>
  <si>
    <t>附表2-2</t>
  </si>
  <si>
    <t>2020年政府专项债务限额及余额情况表</t>
  </si>
  <si>
    <t>一、2018年度末政府专项债务余额实际数</t>
  </si>
  <si>
    <t>二、2019年度末政府专项债务余额限额</t>
  </si>
  <si>
    <t>四、调整后2019年度末政府专项债务余额限额</t>
  </si>
  <si>
    <t>五、2019年度政府专项债务发行额</t>
  </si>
  <si>
    <t>政府专项债券发行额</t>
  </si>
  <si>
    <t>六、2019年度政府专项债务还本额</t>
  </si>
  <si>
    <t>七、2019年度末政府专项债务余额预算执行数</t>
  </si>
  <si>
    <t>八、2020年度政府专项债务余额新增限额</t>
  </si>
  <si>
    <t>九、2020年度末政府专项债务余额限额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</si>
</sst>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Red]\(0.00\)"/>
    <numFmt numFmtId="178" formatCode="0.00_ "/>
    <numFmt numFmtId="179" formatCode="0_ "/>
    <numFmt numFmtId="180" formatCode="0_);[Red]\(0\)"/>
    <numFmt numFmtId="181" formatCode="0.0"/>
  </numFmts>
  <fonts count="92">
    <font>
      <sz val="9"/>
      <name val="宋体"/>
      <family val="0"/>
    </font>
    <font>
      <sz val="12"/>
      <name val="Times New Roman"/>
      <family val="1"/>
    </font>
    <font>
      <b/>
      <sz val="12"/>
      <name val="Times New Roman"/>
      <family val="1"/>
    </font>
    <font>
      <b/>
      <sz val="11"/>
      <name val="Times New Roman"/>
      <family val="1"/>
    </font>
    <font>
      <sz val="11"/>
      <name val="Times New Roman"/>
      <family val="1"/>
    </font>
    <font>
      <sz val="11"/>
      <name val="黑体"/>
      <family val="3"/>
    </font>
    <font>
      <sz val="14"/>
      <name val="Times New Roman"/>
      <family val="1"/>
    </font>
    <font>
      <sz val="18"/>
      <name val="方正小标宋_GBK"/>
      <family val="0"/>
    </font>
    <font>
      <sz val="18"/>
      <name val="Times New Roman"/>
      <family val="1"/>
    </font>
    <font>
      <sz val="11"/>
      <name val="方正仿宋_GBK"/>
      <family val="0"/>
    </font>
    <font>
      <b/>
      <sz val="11"/>
      <name val="方正书宋_GBK"/>
      <family val="0"/>
    </font>
    <font>
      <sz val="14"/>
      <name val="方正仿宋_GBK"/>
      <family val="0"/>
    </font>
    <font>
      <sz val="10"/>
      <name val="Arial"/>
      <family val="2"/>
    </font>
    <font>
      <b/>
      <sz val="10"/>
      <name val="Arial"/>
      <family val="2"/>
    </font>
    <font>
      <b/>
      <sz val="18"/>
      <color indexed="8"/>
      <name val="SimSun"/>
      <family val="0"/>
    </font>
    <font>
      <b/>
      <sz val="15"/>
      <color indexed="8"/>
      <name val="SimSun"/>
      <family val="0"/>
    </font>
    <font>
      <sz val="12"/>
      <color indexed="8"/>
      <name val="SimSun"/>
      <family val="0"/>
    </font>
    <font>
      <b/>
      <sz val="16"/>
      <color indexed="8"/>
      <name val="SimSun"/>
      <family val="0"/>
    </font>
    <font>
      <sz val="16"/>
      <color indexed="8"/>
      <name val="SimSun"/>
      <family val="0"/>
    </font>
    <font>
      <sz val="10"/>
      <name val="宋体"/>
      <family val="0"/>
    </font>
    <font>
      <sz val="11"/>
      <name val="宋体"/>
      <family val="0"/>
    </font>
    <font>
      <sz val="9"/>
      <name val="Times New Roman"/>
      <family val="1"/>
    </font>
    <font>
      <b/>
      <sz val="11"/>
      <name val="方正仿宋_GBK"/>
      <family val="0"/>
    </font>
    <font>
      <sz val="12"/>
      <color indexed="63"/>
      <name val="宋体"/>
      <family val="0"/>
    </font>
    <font>
      <b/>
      <sz val="11"/>
      <name val="宋体"/>
      <family val="0"/>
    </font>
    <font>
      <sz val="10.5"/>
      <name val="Times New Roman"/>
      <family val="1"/>
    </font>
    <font>
      <sz val="12"/>
      <name val="宋体"/>
      <family val="0"/>
    </font>
    <font>
      <b/>
      <sz val="9"/>
      <name val="Times New Roman"/>
      <family val="1"/>
    </font>
    <font>
      <sz val="12"/>
      <color indexed="63"/>
      <name val="Times New Roman"/>
      <family val="1"/>
    </font>
    <font>
      <b/>
      <sz val="12"/>
      <color indexed="63"/>
      <name val="Times New Roman"/>
      <family val="1"/>
    </font>
    <font>
      <b/>
      <sz val="12"/>
      <color indexed="63"/>
      <name val="宋体"/>
      <family val="0"/>
    </font>
    <font>
      <b/>
      <sz val="12"/>
      <name val="宋体"/>
      <family val="0"/>
    </font>
    <font>
      <sz val="11"/>
      <name val="方正书宋_GBK"/>
      <family val="0"/>
    </font>
    <font>
      <sz val="11"/>
      <name val="仿宋_GB2312"/>
      <family val="0"/>
    </font>
    <font>
      <b/>
      <sz val="10"/>
      <name val="Times New Roman"/>
      <family val="1"/>
    </font>
    <font>
      <sz val="11"/>
      <color indexed="8"/>
      <name val="宋体"/>
      <family val="0"/>
    </font>
    <font>
      <b/>
      <sz val="11"/>
      <color indexed="8"/>
      <name val="宋体"/>
      <family val="0"/>
    </font>
    <font>
      <b/>
      <sz val="16"/>
      <color indexed="8"/>
      <name val="黑体"/>
      <family val="3"/>
    </font>
    <font>
      <sz val="16"/>
      <name val="黑体"/>
      <family val="3"/>
    </font>
    <font>
      <b/>
      <sz val="11"/>
      <color indexed="63"/>
      <name val="宋体"/>
      <family val="0"/>
    </font>
    <font>
      <sz val="11"/>
      <color indexed="63"/>
      <name val="宋体"/>
      <family val="0"/>
    </font>
    <font>
      <b/>
      <sz val="26"/>
      <color indexed="8"/>
      <name val="宋体"/>
      <family val="0"/>
    </font>
    <font>
      <b/>
      <sz val="16"/>
      <color indexed="8"/>
      <name val="Times New Roman"/>
      <family val="1"/>
    </font>
    <font>
      <sz val="16"/>
      <color indexed="8"/>
      <name val="Times New Roman"/>
      <family val="1"/>
    </font>
    <font>
      <sz val="16"/>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5"/>
      <color indexed="54"/>
      <name val="宋体"/>
      <family val="0"/>
    </font>
    <font>
      <sz val="12"/>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53"/>
      <name val="宋体"/>
      <family val="0"/>
    </font>
    <font>
      <sz val="11"/>
      <color indexed="53"/>
      <name val="宋体"/>
      <family val="0"/>
    </font>
    <font>
      <sz val="11"/>
      <color indexed="17"/>
      <name val="宋体"/>
      <family val="0"/>
    </font>
    <font>
      <sz val="10"/>
      <name val="Helv"/>
      <family val="2"/>
    </font>
    <font>
      <sz val="10.5"/>
      <name val="方正仿宋_GBK"/>
      <family val="0"/>
    </font>
    <font>
      <b/>
      <sz val="9"/>
      <name val="方正书宋_GBK"/>
      <family val="0"/>
    </font>
    <font>
      <sz val="9"/>
      <name val="方正仿宋_GBK"/>
      <family val="0"/>
    </font>
    <font>
      <b/>
      <sz val="16"/>
      <color indexed="8"/>
      <name val="方正楷体_GBK"/>
      <family val="0"/>
    </font>
    <font>
      <sz val="16"/>
      <color indexed="8"/>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6"/>
      <color theme="1"/>
      <name val="Calibri"/>
      <family val="0"/>
    </font>
    <font>
      <b/>
      <sz val="16"/>
      <color theme="1"/>
      <name val="Times New Roman"/>
      <family val="1"/>
    </font>
    <font>
      <sz val="16"/>
      <color theme="1"/>
      <name val="Times New Roman"/>
      <family val="1"/>
    </font>
    <font>
      <sz val="16"/>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bottom/>
    </border>
    <border>
      <left style="thin">
        <color indexed="8"/>
      </left>
      <right/>
      <top style="thin">
        <color indexed="8"/>
      </top>
      <bottom style="thin">
        <color indexed="8"/>
      </bottom>
    </border>
    <border>
      <left style="thin"/>
      <right/>
      <top style="thin"/>
      <bottom style="thin"/>
    </border>
    <border>
      <left/>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right>
        <color indexed="63"/>
      </right>
      <top style="thin"/>
      <bottom style="thin"/>
    </border>
    <border>
      <left/>
      <right style="thin">
        <color indexed="8"/>
      </right>
      <top style="thin">
        <color indexed="8"/>
      </top>
      <bottom style="thin">
        <color indexed="8"/>
      </bottom>
    </border>
  </borders>
  <cellStyleXfs count="76">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lignment/>
      <protection locked="0"/>
    </xf>
    <xf numFmtId="0" fontId="68" fillId="2" borderId="0" applyNumberFormat="0" applyBorder="0" applyAlignment="0" applyProtection="0"/>
    <xf numFmtId="0" fontId="69" fillId="3" borderId="1" applyNumberFormat="0" applyAlignment="0" applyProtection="0"/>
    <xf numFmtId="44" fontId="0" fillId="0" borderId="0" applyNumberFormat="0">
      <alignment/>
      <protection locked="0"/>
    </xf>
    <xf numFmtId="0" fontId="0" fillId="0" borderId="0">
      <alignment/>
      <protection locked="0"/>
    </xf>
    <xf numFmtId="41" fontId="0" fillId="0" borderId="0" applyNumberFormat="0">
      <alignment/>
      <protection locked="0"/>
    </xf>
    <xf numFmtId="0" fontId="68" fillId="4" borderId="0" applyNumberFormat="0" applyBorder="0" applyAlignment="0" applyProtection="0"/>
    <xf numFmtId="0" fontId="70" fillId="5" borderId="0" applyNumberFormat="0" applyBorder="0" applyAlignment="0" applyProtection="0"/>
    <xf numFmtId="43" fontId="0" fillId="0" borderId="0" applyNumberFormat="0">
      <alignment/>
      <protection locked="0"/>
    </xf>
    <xf numFmtId="0" fontId="71" fillId="6" borderId="0" applyNumberFormat="0" applyBorder="0" applyAlignment="0" applyProtection="0"/>
    <xf numFmtId="0" fontId="72" fillId="0" borderId="0" applyNumberFormat="0" applyFill="0" applyBorder="0" applyAlignment="0" applyProtection="0"/>
    <xf numFmtId="9" fontId="0" fillId="0" borderId="0" applyNumberFormat="0">
      <alignment/>
      <protection locked="0"/>
    </xf>
    <xf numFmtId="0" fontId="73" fillId="0" borderId="0" applyNumberFormat="0" applyFill="0" applyBorder="0" applyAlignment="0" applyProtection="0"/>
    <xf numFmtId="0" fontId="0" fillId="0" borderId="0">
      <alignment/>
      <protection locked="0"/>
    </xf>
    <xf numFmtId="0" fontId="74" fillId="7" borderId="2" applyNumberFormat="0" applyFont="0" applyAlignment="0" applyProtection="0"/>
    <xf numFmtId="0" fontId="71" fillId="8"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0" fillId="0" borderId="0">
      <alignment/>
      <protection locked="0"/>
    </xf>
    <xf numFmtId="0" fontId="79" fillId="0" borderId="3" applyNumberFormat="0" applyFill="0" applyAlignment="0" applyProtection="0"/>
    <xf numFmtId="0" fontId="0" fillId="0" borderId="0">
      <alignment/>
      <protection locked="0"/>
    </xf>
    <xf numFmtId="0" fontId="80" fillId="0" borderId="3" applyNumberFormat="0" applyFill="0" applyAlignment="0" applyProtection="0"/>
    <xf numFmtId="0" fontId="71" fillId="9" borderId="0" applyNumberFormat="0" applyBorder="0" applyAlignment="0" applyProtection="0"/>
    <xf numFmtId="0" fontId="75" fillId="0" borderId="4" applyNumberFormat="0" applyFill="0" applyAlignment="0" applyProtection="0"/>
    <xf numFmtId="0" fontId="71" fillId="10" borderId="0" applyNumberFormat="0" applyBorder="0" applyAlignment="0" applyProtection="0"/>
    <xf numFmtId="0" fontId="81" fillId="11" borderId="5" applyNumberFormat="0" applyAlignment="0" applyProtection="0"/>
    <xf numFmtId="0" fontId="82" fillId="11" borderId="1" applyNumberFormat="0" applyAlignment="0" applyProtection="0"/>
    <xf numFmtId="0" fontId="83" fillId="12" borderId="6" applyNumberFormat="0" applyAlignment="0" applyProtection="0"/>
    <xf numFmtId="0" fontId="68" fillId="13" borderId="0" applyNumberFormat="0" applyBorder="0" applyAlignment="0" applyProtection="0"/>
    <xf numFmtId="0" fontId="71" fillId="14" borderId="0" applyNumberFormat="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15" borderId="0" applyNumberFormat="0" applyBorder="0" applyAlignment="0" applyProtection="0"/>
    <xf numFmtId="0" fontId="87" fillId="16" borderId="0" applyNumberFormat="0" applyBorder="0" applyAlignment="0" applyProtection="0"/>
    <xf numFmtId="0" fontId="68" fillId="17" borderId="0" applyNumberFormat="0" applyBorder="0" applyAlignment="0" applyProtection="0"/>
    <xf numFmtId="0" fontId="71" fillId="18" borderId="0" applyNumberFormat="0" applyBorder="0" applyAlignment="0" applyProtection="0"/>
    <xf numFmtId="0" fontId="68" fillId="19" borderId="0" applyNumberFormat="0" applyBorder="0" applyAlignment="0" applyProtection="0"/>
    <xf numFmtId="0" fontId="62" fillId="0" borderId="0">
      <alignment/>
      <protection/>
    </xf>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71" fillId="27" borderId="0" applyNumberFormat="0" applyBorder="0" applyAlignment="0" applyProtection="0"/>
    <xf numFmtId="0" fontId="68"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0" fillId="0" borderId="0">
      <alignment/>
      <protection locked="0"/>
    </xf>
    <xf numFmtId="0" fontId="68" fillId="31" borderId="0" applyNumberFormat="0" applyBorder="0" applyAlignment="0" applyProtection="0"/>
    <xf numFmtId="0" fontId="71" fillId="32" borderId="0" applyNumberFormat="0" applyBorder="0" applyAlignment="0" applyProtection="0"/>
    <xf numFmtId="0" fontId="0" fillId="0" borderId="0">
      <alignment/>
      <protection locked="0"/>
    </xf>
    <xf numFmtId="0" fontId="68" fillId="0" borderId="0">
      <alignment vertical="center"/>
      <protection/>
    </xf>
    <xf numFmtId="0" fontId="0" fillId="0" borderId="0">
      <alignment/>
      <protection locked="0"/>
    </xf>
    <xf numFmtId="0" fontId="0" fillId="0" borderId="0">
      <alignment/>
      <protection locked="0"/>
    </xf>
    <xf numFmtId="0" fontId="0" fillId="0" borderId="0">
      <alignment/>
      <protection locked="0"/>
    </xf>
    <xf numFmtId="0" fontId="26" fillId="0" borderId="0">
      <alignment/>
      <protection/>
    </xf>
    <xf numFmtId="0" fontId="0" fillId="0" borderId="0">
      <alignment/>
      <protection locked="0"/>
    </xf>
  </cellStyleXfs>
  <cellXfs count="286">
    <xf numFmtId="0" fontId="0" fillId="0" borderId="0" xfId="0" applyFont="1" applyAlignment="1">
      <alignment vertical="top"/>
    </xf>
    <xf numFmtId="0" fontId="1" fillId="0" borderId="0" xfId="54" applyFont="1" applyFill="1" applyBorder="1" applyAlignment="1">
      <alignment/>
      <protection/>
    </xf>
    <xf numFmtId="0" fontId="2" fillId="0" borderId="0" xfId="54" applyFont="1" applyFill="1" applyBorder="1" applyAlignment="1">
      <alignment horizontal="center" vertical="center"/>
      <protection/>
    </xf>
    <xf numFmtId="49" fontId="3" fillId="0" borderId="0" xfId="54" applyNumberFormat="1" applyFont="1" applyFill="1" applyBorder="1" applyAlignment="1">
      <alignment horizontal="left" vertical="center"/>
      <protection/>
    </xf>
    <xf numFmtId="49" fontId="4" fillId="0" borderId="0" xfId="54" applyNumberFormat="1" applyFont="1" applyFill="1" applyBorder="1" applyAlignment="1">
      <alignment horizontal="left" indent="1"/>
      <protection/>
    </xf>
    <xf numFmtId="0" fontId="4" fillId="0" borderId="0" xfId="54" applyFont="1" applyFill="1" applyBorder="1" applyAlignment="1">
      <alignment/>
      <protection/>
    </xf>
    <xf numFmtId="0" fontId="3" fillId="0" borderId="0" xfId="54" applyFont="1" applyFill="1" applyBorder="1" applyAlignment="1">
      <alignment horizontal="center" vertical="center"/>
      <protection/>
    </xf>
    <xf numFmtId="0" fontId="3" fillId="0" borderId="0" xfId="54" applyFont="1" applyFill="1" applyBorder="1" applyAlignment="1">
      <alignment/>
      <protection/>
    </xf>
    <xf numFmtId="0" fontId="5" fillId="0" borderId="0" xfId="74" applyFont="1" applyFill="1" applyBorder="1" applyAlignment="1">
      <alignment horizontal="left" vertical="center"/>
      <protection/>
    </xf>
    <xf numFmtId="0" fontId="6" fillId="0" borderId="0" xfId="74" applyFont="1" applyFill="1" applyBorder="1" applyAlignment="1">
      <alignment horizontal="left" vertical="center"/>
      <protection/>
    </xf>
    <xf numFmtId="49" fontId="7" fillId="0" borderId="0" xfId="54" applyNumberFormat="1" applyFont="1" applyFill="1" applyBorder="1" applyAlignment="1">
      <alignment horizontal="centerContinuous" vertical="center"/>
      <protection/>
    </xf>
    <xf numFmtId="49" fontId="8" fillId="0" borderId="0" xfId="54" applyNumberFormat="1" applyFont="1" applyFill="1" applyBorder="1" applyAlignment="1">
      <alignment horizontal="centerContinuous" vertical="center"/>
      <protection/>
    </xf>
    <xf numFmtId="0" fontId="2" fillId="0" borderId="0" xfId="54" applyFont="1" applyFill="1" applyBorder="1" applyAlignment="1">
      <alignment horizontal="center"/>
      <protection/>
    </xf>
    <xf numFmtId="176" fontId="9" fillId="0" borderId="0" xfId="54" applyNumberFormat="1" applyFont="1" applyFill="1" applyBorder="1" applyAlignment="1">
      <alignment horizontal="right" vertical="center"/>
      <protection/>
    </xf>
    <xf numFmtId="0" fontId="10" fillId="0" borderId="9" xfId="54" applyFont="1" applyFill="1" applyBorder="1" applyAlignment="1">
      <alignment horizontal="center" vertical="center"/>
      <protection/>
    </xf>
    <xf numFmtId="0" fontId="2" fillId="0" borderId="0" xfId="54" applyFont="1" applyFill="1" applyBorder="1" applyAlignment="1">
      <alignment horizontal="center" vertical="center"/>
      <protection/>
    </xf>
    <xf numFmtId="49" fontId="9" fillId="0" borderId="9" xfId="54" applyNumberFormat="1" applyFont="1" applyFill="1" applyBorder="1" applyAlignment="1">
      <alignment horizontal="left" vertical="center"/>
      <protection/>
    </xf>
    <xf numFmtId="177" fontId="11" fillId="0" borderId="9" xfId="54" applyNumberFormat="1" applyFont="1" applyFill="1" applyBorder="1" applyAlignment="1">
      <alignment horizontal="center" vertical="center"/>
      <protection/>
    </xf>
    <xf numFmtId="49" fontId="3" fillId="0" borderId="0" xfId="54" applyNumberFormat="1" applyFont="1" applyFill="1" applyBorder="1" applyAlignment="1">
      <alignment horizontal="left" vertical="center"/>
      <protection/>
    </xf>
    <xf numFmtId="49" fontId="4" fillId="0" borderId="0" xfId="54" applyNumberFormat="1" applyFont="1" applyFill="1" applyBorder="1" applyAlignment="1">
      <alignment horizontal="left" indent="1"/>
      <protection/>
    </xf>
    <xf numFmtId="178" fontId="4" fillId="0" borderId="0" xfId="54" applyNumberFormat="1" applyFont="1" applyFill="1" applyBorder="1" applyAlignment="1">
      <alignment horizontal="left" indent="1"/>
      <protection/>
    </xf>
    <xf numFmtId="179" fontId="9" fillId="0" borderId="9" xfId="54" applyNumberFormat="1" applyFont="1" applyFill="1" applyBorder="1" applyAlignment="1">
      <alignment horizontal="left" vertical="center"/>
      <protection/>
    </xf>
    <xf numFmtId="0" fontId="4" fillId="0" borderId="0" xfId="54" applyFont="1" applyFill="1" applyBorder="1" applyAlignment="1">
      <alignment/>
      <protection/>
    </xf>
    <xf numFmtId="179" fontId="9" fillId="0" borderId="9" xfId="54" applyNumberFormat="1" applyFont="1" applyFill="1" applyBorder="1" applyAlignment="1">
      <alignment horizontal="left" vertical="center" indent="1"/>
      <protection/>
    </xf>
    <xf numFmtId="0" fontId="3" fillId="0" borderId="0" xfId="54" applyFont="1" applyFill="1" applyBorder="1" applyAlignment="1">
      <alignment horizontal="center" vertical="center"/>
      <protection/>
    </xf>
    <xf numFmtId="0" fontId="9" fillId="0" borderId="9" xfId="54" applyFont="1" applyFill="1" applyBorder="1" applyAlignment="1">
      <alignment horizontal="left" vertical="center"/>
      <protection/>
    </xf>
    <xf numFmtId="0" fontId="3" fillId="0" borderId="0" xfId="54" applyFont="1" applyFill="1" applyBorder="1" applyAlignment="1">
      <alignment/>
      <protection/>
    </xf>
    <xf numFmtId="0" fontId="12" fillId="0" borderId="0" xfId="75" applyFont="1" applyFill="1" applyBorder="1" applyAlignment="1" applyProtection="1">
      <alignment/>
      <protection/>
    </xf>
    <xf numFmtId="0" fontId="13" fillId="33" borderId="0" xfId="75" applyFont="1" applyFill="1" applyBorder="1" applyAlignment="1" applyProtection="1">
      <alignment/>
      <protection/>
    </xf>
    <xf numFmtId="0" fontId="14" fillId="0" borderId="0" xfId="75" applyFont="1" applyFill="1" applyBorder="1" applyAlignment="1" applyProtection="1">
      <alignment horizontal="center" vertical="center" wrapText="1"/>
      <protection/>
    </xf>
    <xf numFmtId="0" fontId="15" fillId="0" borderId="0" xfId="75" applyFont="1" applyFill="1" applyBorder="1" applyAlignment="1" applyProtection="1">
      <alignment horizontal="center" vertical="center" wrapText="1"/>
      <protection/>
    </xf>
    <xf numFmtId="0" fontId="16" fillId="0" borderId="0" xfId="75" applyFont="1" applyFill="1" applyBorder="1" applyAlignment="1" applyProtection="1">
      <alignment horizontal="center" vertical="center" wrapText="1"/>
      <protection/>
    </xf>
    <xf numFmtId="0" fontId="17" fillId="0" borderId="10" xfId="75" applyFont="1" applyFill="1" applyBorder="1" applyAlignment="1" applyProtection="1">
      <alignment horizontal="center" vertical="center" wrapText="1"/>
      <protection/>
    </xf>
    <xf numFmtId="0" fontId="17" fillId="0" borderId="9" xfId="75" applyFont="1" applyFill="1" applyBorder="1" applyAlignment="1" applyProtection="1">
      <alignment horizontal="center" vertical="center" wrapText="1"/>
      <protection/>
    </xf>
    <xf numFmtId="0" fontId="17" fillId="0" borderId="11" xfId="75" applyFont="1" applyFill="1" applyBorder="1" applyAlignment="1" applyProtection="1">
      <alignment horizontal="center" vertical="center" wrapText="1"/>
      <protection/>
    </xf>
    <xf numFmtId="0" fontId="17" fillId="0" borderId="12" xfId="75" applyFont="1" applyFill="1" applyBorder="1" applyAlignment="1" applyProtection="1">
      <alignment horizontal="center" vertical="center" wrapText="1"/>
      <protection/>
    </xf>
    <xf numFmtId="0" fontId="17" fillId="34" borderId="13" xfId="75" applyFont="1" applyFill="1" applyBorder="1" applyAlignment="1" applyProtection="1">
      <alignment horizontal="center" vertical="center" wrapText="1"/>
      <protection/>
    </xf>
    <xf numFmtId="178" fontId="17" fillId="34" borderId="9" xfId="75" applyNumberFormat="1" applyFont="1" applyFill="1" applyBorder="1" applyAlignment="1" applyProtection="1">
      <alignment horizontal="center" vertical="center" wrapText="1"/>
      <protection/>
    </xf>
    <xf numFmtId="0" fontId="18" fillId="0" borderId="13" xfId="75" applyFont="1" applyFill="1" applyBorder="1" applyAlignment="1" applyProtection="1">
      <alignment horizontal="left" vertical="center" wrapText="1"/>
      <protection/>
    </xf>
    <xf numFmtId="178" fontId="18" fillId="0" borderId="9" xfId="75" applyNumberFormat="1" applyFont="1" applyFill="1" applyBorder="1" applyAlignment="1" applyProtection="1">
      <alignment horizontal="center" vertical="center" wrapText="1"/>
      <protection/>
    </xf>
    <xf numFmtId="0" fontId="19" fillId="0" borderId="0" xfId="75" applyFont="1" applyFill="1" applyBorder="1" applyAlignment="1" applyProtection="1">
      <alignment wrapText="1"/>
      <protection/>
    </xf>
    <xf numFmtId="0" fontId="20" fillId="0" borderId="0" xfId="75" applyFont="1" applyFill="1" applyBorder="1" applyAlignment="1" applyProtection="1">
      <alignment horizontal="left" vertical="center" wrapText="1"/>
      <protection/>
    </xf>
    <xf numFmtId="0" fontId="21" fillId="0" borderId="0" xfId="19" applyFont="1" applyFill="1" applyBorder="1" applyAlignment="1">
      <alignment vertical="top"/>
      <protection locked="0"/>
    </xf>
    <xf numFmtId="0" fontId="4" fillId="0" borderId="0" xfId="19" applyFont="1" applyFill="1" applyBorder="1" applyAlignment="1">
      <alignment vertical="top"/>
      <protection locked="0"/>
    </xf>
    <xf numFmtId="0" fontId="4" fillId="0" borderId="0" xfId="19" applyFont="1" applyFill="1" applyBorder="1" applyAlignment="1">
      <alignment horizontal="left" vertical="top" indent="1"/>
      <protection locked="0"/>
    </xf>
    <xf numFmtId="0" fontId="4" fillId="0" borderId="0" xfId="19" applyFont="1" applyFill="1" applyBorder="1" applyAlignment="1">
      <alignment horizontal="left" vertical="top" indent="2"/>
      <protection locked="0"/>
    </xf>
    <xf numFmtId="49" fontId="4" fillId="0" borderId="0" xfId="19" applyNumberFormat="1" applyFont="1" applyFill="1" applyBorder="1" applyAlignment="1">
      <alignment horizontal="left" vertical="top"/>
      <protection locked="0"/>
    </xf>
    <xf numFmtId="180" fontId="4" fillId="0" borderId="0" xfId="19" applyNumberFormat="1" applyFont="1" applyFill="1" applyBorder="1" applyAlignment="1">
      <alignment horizontal="center" vertical="top"/>
      <protection locked="0"/>
    </xf>
    <xf numFmtId="0" fontId="7" fillId="0" borderId="0" xfId="19" applyFont="1" applyFill="1" applyBorder="1" applyAlignment="1">
      <alignment horizontal="center" vertical="top"/>
      <protection locked="0"/>
    </xf>
    <xf numFmtId="0" fontId="8" fillId="0" borderId="0" xfId="19" applyFont="1" applyFill="1" applyBorder="1" applyAlignment="1">
      <alignment horizontal="center" vertical="top"/>
      <protection locked="0"/>
    </xf>
    <xf numFmtId="180" fontId="8" fillId="0" borderId="0" xfId="19" applyNumberFormat="1" applyFont="1" applyFill="1" applyBorder="1" applyAlignment="1">
      <alignment horizontal="center" vertical="top"/>
      <protection locked="0"/>
    </xf>
    <xf numFmtId="49" fontId="3" fillId="0" borderId="9" xfId="19" applyNumberFormat="1" applyFont="1" applyFill="1" applyBorder="1" applyAlignment="1">
      <alignment horizontal="center" vertical="center"/>
      <protection locked="0"/>
    </xf>
    <xf numFmtId="0" fontId="3" fillId="0" borderId="9" xfId="19" applyFont="1" applyFill="1" applyBorder="1" applyAlignment="1">
      <alignment horizontal="center" vertical="center"/>
      <protection locked="0"/>
    </xf>
    <xf numFmtId="180" fontId="3" fillId="0" borderId="9" xfId="19" applyNumberFormat="1" applyFont="1" applyFill="1" applyBorder="1" applyAlignment="1">
      <alignment horizontal="center" vertical="center"/>
      <protection locked="0"/>
    </xf>
    <xf numFmtId="49" fontId="3" fillId="0" borderId="9" xfId="19" applyNumberFormat="1" applyFont="1" applyFill="1" applyBorder="1" applyAlignment="1">
      <alignment horizontal="left" vertical="center"/>
      <protection locked="0"/>
    </xf>
    <xf numFmtId="0" fontId="3" fillId="0" borderId="9" xfId="19" applyFont="1" applyFill="1" applyBorder="1" applyAlignment="1">
      <alignment horizontal="left" vertical="center"/>
      <protection locked="0"/>
    </xf>
    <xf numFmtId="180" fontId="4" fillId="0" borderId="9" xfId="19" applyNumberFormat="1" applyFont="1" applyFill="1" applyBorder="1" applyAlignment="1">
      <alignment horizontal="center" vertical="center"/>
      <protection locked="0"/>
    </xf>
    <xf numFmtId="49" fontId="3" fillId="0" borderId="9" xfId="19" applyNumberFormat="1" applyFont="1" applyFill="1" applyBorder="1" applyAlignment="1">
      <alignment horizontal="left" vertical="center" indent="1"/>
      <protection locked="0"/>
    </xf>
    <xf numFmtId="0" fontId="22" fillId="0" borderId="9" xfId="19" applyFont="1" applyFill="1" applyBorder="1" applyAlignment="1">
      <alignment horizontal="left" vertical="center" wrapText="1" indent="1"/>
      <protection locked="0"/>
    </xf>
    <xf numFmtId="49" fontId="4" fillId="0" borderId="9" xfId="19" applyNumberFormat="1" applyFont="1" applyFill="1" applyBorder="1" applyAlignment="1">
      <alignment horizontal="left" vertical="center" indent="2"/>
      <protection locked="0"/>
    </xf>
    <xf numFmtId="0" fontId="4" fillId="0" borderId="9" xfId="19" applyFont="1" applyFill="1" applyBorder="1" applyAlignment="1">
      <alignment horizontal="left" vertical="center" indent="2"/>
      <protection locked="0"/>
    </xf>
    <xf numFmtId="49" fontId="22" fillId="0" borderId="9" xfId="19" applyNumberFormat="1" applyFont="1" applyFill="1" applyBorder="1" applyAlignment="1">
      <alignment horizontal="left" vertical="center" indent="1"/>
      <protection locked="0"/>
    </xf>
    <xf numFmtId="49" fontId="9" fillId="0" borderId="9" xfId="19" applyNumberFormat="1" applyFont="1" applyFill="1" applyBorder="1" applyAlignment="1">
      <alignment horizontal="left" vertical="center" indent="2"/>
      <protection locked="0"/>
    </xf>
    <xf numFmtId="0" fontId="20" fillId="0" borderId="9" xfId="19" applyFont="1" applyFill="1" applyBorder="1" applyAlignment="1">
      <alignment horizontal="left" vertical="center" indent="2"/>
      <protection locked="0"/>
    </xf>
    <xf numFmtId="49" fontId="9" fillId="33" borderId="9" xfId="19" applyNumberFormat="1" applyFont="1" applyFill="1" applyBorder="1" applyAlignment="1">
      <alignment horizontal="left" vertical="center" indent="2"/>
      <protection locked="0"/>
    </xf>
    <xf numFmtId="0" fontId="3" fillId="0" borderId="14" xfId="19" applyFont="1" applyFill="1" applyBorder="1" applyAlignment="1">
      <alignment horizontal="center" vertical="center"/>
      <protection locked="0"/>
    </xf>
    <xf numFmtId="0" fontId="3" fillId="0" borderId="15" xfId="19" applyFont="1" applyFill="1" applyBorder="1" applyAlignment="1">
      <alignment horizontal="center" vertical="center"/>
      <protection locked="0"/>
    </xf>
    <xf numFmtId="0" fontId="1" fillId="0" borderId="0" xfId="71" applyFont="1" applyFill="1" applyBorder="1" applyAlignment="1" applyProtection="1">
      <alignment vertical="center"/>
      <protection/>
    </xf>
    <xf numFmtId="0" fontId="4" fillId="0" borderId="0" xfId="71" applyFont="1" applyFill="1" applyBorder="1" applyAlignment="1" applyProtection="1">
      <alignment vertical="center"/>
      <protection/>
    </xf>
    <xf numFmtId="0" fontId="3" fillId="0" borderId="0" xfId="71" applyFont="1" applyFill="1" applyBorder="1" applyAlignment="1" applyProtection="1">
      <alignment vertical="center"/>
      <protection/>
    </xf>
    <xf numFmtId="49" fontId="3" fillId="0" borderId="0" xfId="71" applyNumberFormat="1" applyFont="1" applyFill="1" applyBorder="1" applyAlignment="1" applyProtection="1">
      <alignment horizontal="left" vertical="center" indent="1"/>
      <protection/>
    </xf>
    <xf numFmtId="0" fontId="4" fillId="0" borderId="0" xfId="71" applyFont="1" applyFill="1" applyBorder="1" applyAlignment="1" applyProtection="1">
      <alignment horizontal="left" vertical="center" indent="2"/>
      <protection/>
    </xf>
    <xf numFmtId="180" fontId="1" fillId="0" borderId="0" xfId="71" applyNumberFormat="1" applyFont="1" applyFill="1" applyBorder="1" applyAlignment="1" applyProtection="1">
      <alignment vertical="center"/>
      <protection/>
    </xf>
    <xf numFmtId="0" fontId="5" fillId="0" borderId="0" xfId="71" applyFont="1" applyFill="1" applyBorder="1" applyAlignment="1" applyProtection="1">
      <alignment vertical="center"/>
      <protection/>
    </xf>
    <xf numFmtId="0" fontId="7" fillId="0" borderId="0" xfId="71" applyFont="1" applyFill="1" applyBorder="1" applyAlignment="1" applyProtection="1">
      <alignment horizontal="center" vertical="center"/>
      <protection/>
    </xf>
    <xf numFmtId="0" fontId="8" fillId="0" borderId="0" xfId="71" applyFont="1" applyFill="1" applyBorder="1" applyAlignment="1" applyProtection="1">
      <alignment horizontal="center" vertical="center"/>
      <protection/>
    </xf>
    <xf numFmtId="180" fontId="4" fillId="0" borderId="0" xfId="71" applyNumberFormat="1" applyFont="1" applyFill="1" applyBorder="1" applyAlignment="1" applyProtection="1">
      <alignment horizontal="right" vertical="center"/>
      <protection/>
    </xf>
    <xf numFmtId="0" fontId="3" fillId="0" borderId="9" xfId="71" applyFont="1" applyFill="1" applyBorder="1" applyAlignment="1" applyProtection="1">
      <alignment horizontal="center" vertical="center"/>
      <protection/>
    </xf>
    <xf numFmtId="180" fontId="3" fillId="0" borderId="9" xfId="71" applyNumberFormat="1" applyFont="1" applyFill="1" applyBorder="1" applyAlignment="1" applyProtection="1">
      <alignment horizontal="center" vertical="center"/>
      <protection/>
    </xf>
    <xf numFmtId="0" fontId="3" fillId="0" borderId="9" xfId="71" applyFont="1" applyFill="1" applyBorder="1" applyAlignment="1" applyProtection="1">
      <alignment horizontal="left" vertical="center"/>
      <protection/>
    </xf>
    <xf numFmtId="0" fontId="3" fillId="0" borderId="9" xfId="71" applyFont="1" applyFill="1" applyBorder="1" applyAlignment="1" applyProtection="1">
      <alignment vertical="center"/>
      <protection/>
    </xf>
    <xf numFmtId="180" fontId="3" fillId="0" borderId="9" xfId="71" applyNumberFormat="1" applyFont="1" applyFill="1" applyBorder="1" applyAlignment="1" applyProtection="1">
      <alignment horizontal="right" vertical="center"/>
      <protection/>
    </xf>
    <xf numFmtId="49" fontId="3" fillId="0" borderId="9" xfId="71" applyNumberFormat="1" applyFont="1" applyFill="1" applyBorder="1" applyAlignment="1" applyProtection="1">
      <alignment horizontal="left" vertical="center" indent="1"/>
      <protection/>
    </xf>
    <xf numFmtId="179" fontId="3" fillId="0" borderId="9" xfId="71" applyNumberFormat="1" applyFont="1" applyFill="1" applyBorder="1" applyAlignment="1" applyProtection="1">
      <alignment horizontal="center" vertical="center"/>
      <protection/>
    </xf>
    <xf numFmtId="0" fontId="4" fillId="0" borderId="9" xfId="71" applyFont="1" applyFill="1" applyBorder="1" applyAlignment="1" applyProtection="1">
      <alignment horizontal="left" vertical="center" indent="2"/>
      <protection/>
    </xf>
    <xf numFmtId="0" fontId="9" fillId="0" borderId="9" xfId="71" applyFont="1" applyFill="1" applyBorder="1" applyAlignment="1" applyProtection="1">
      <alignment horizontal="left" vertical="center" indent="2"/>
      <protection/>
    </xf>
    <xf numFmtId="179" fontId="23" fillId="0" borderId="9" xfId="0" applyNumberFormat="1" applyFont="1" applyFill="1" applyBorder="1" applyAlignment="1" applyProtection="1">
      <alignment horizontal="center" vertical="center"/>
      <protection/>
    </xf>
    <xf numFmtId="0" fontId="20" fillId="0" borderId="9" xfId="71" applyFont="1" applyFill="1" applyBorder="1" applyAlignment="1" applyProtection="1">
      <alignment horizontal="left" vertical="center" indent="2"/>
      <protection/>
    </xf>
    <xf numFmtId="179" fontId="23" fillId="0" borderId="9" xfId="0" applyNumberFormat="1" applyFont="1" applyFill="1" applyBorder="1" applyAlignment="1" applyProtection="1">
      <alignment horizontal="center" vertical="center" wrapText="1"/>
      <protection/>
    </xf>
    <xf numFmtId="49" fontId="24" fillId="0" borderId="9" xfId="71" applyNumberFormat="1" applyFont="1" applyFill="1" applyBorder="1" applyAlignment="1" applyProtection="1">
      <alignment horizontal="left" vertical="center" indent="1"/>
      <protection/>
    </xf>
    <xf numFmtId="0" fontId="3" fillId="0" borderId="14" xfId="71" applyFont="1" applyFill="1" applyBorder="1" applyAlignment="1" applyProtection="1">
      <alignment horizontal="center" vertical="center"/>
      <protection/>
    </xf>
    <xf numFmtId="0" fontId="3" fillId="0" borderId="15" xfId="71" applyFont="1" applyFill="1" applyBorder="1" applyAlignment="1" applyProtection="1">
      <alignment horizontal="center" vertical="center"/>
      <protection/>
    </xf>
    <xf numFmtId="0" fontId="1" fillId="0" borderId="0" xfId="54" applyFont="1" applyAlignment="1">
      <alignment wrapText="1"/>
      <protection/>
    </xf>
    <xf numFmtId="0" fontId="4" fillId="0" borderId="0" xfId="54" applyFont="1" applyAlignment="1">
      <alignment wrapText="1"/>
      <protection/>
    </xf>
    <xf numFmtId="0" fontId="10" fillId="0" borderId="0" xfId="54" applyFont="1" applyAlignment="1">
      <alignment horizontal="center" vertical="center" wrapText="1"/>
      <protection/>
    </xf>
    <xf numFmtId="0" fontId="3" fillId="0" borderId="0" xfId="54" applyFont="1" applyAlignment="1">
      <alignment horizontal="center" vertical="center" wrapText="1"/>
      <protection/>
    </xf>
    <xf numFmtId="0" fontId="3" fillId="0" borderId="0" xfId="54" applyFont="1" applyAlignment="1">
      <alignment wrapText="1"/>
      <protection/>
    </xf>
    <xf numFmtId="0" fontId="5" fillId="0" borderId="0" xfId="74" applyFont="1" applyFill="1" applyBorder="1" applyAlignment="1">
      <alignment horizontal="left" vertical="center" wrapText="1"/>
      <protection/>
    </xf>
    <xf numFmtId="0" fontId="6" fillId="0" borderId="0" xfId="74" applyFont="1" applyFill="1" applyBorder="1" applyAlignment="1">
      <alignment horizontal="left" vertical="center" wrapText="1"/>
      <protection/>
    </xf>
    <xf numFmtId="49" fontId="7" fillId="0" borderId="0" xfId="54" applyNumberFormat="1" applyFont="1" applyAlignment="1">
      <alignment horizontal="centerContinuous" vertical="center" wrapText="1"/>
      <protection/>
    </xf>
    <xf numFmtId="49" fontId="8" fillId="0" borderId="0" xfId="54" applyNumberFormat="1" applyFont="1" applyAlignment="1">
      <alignment horizontal="centerContinuous" vertical="center" wrapText="1"/>
      <protection/>
    </xf>
    <xf numFmtId="0" fontId="3" fillId="0" borderId="0" xfId="54" applyFont="1" applyAlignment="1">
      <alignment horizontal="center" wrapText="1"/>
      <protection/>
    </xf>
    <xf numFmtId="180" fontId="25" fillId="0" borderId="0" xfId="19" applyNumberFormat="1" applyFont="1" applyFill="1" applyBorder="1" applyAlignment="1">
      <alignment horizontal="right" vertical="top"/>
      <protection locked="0"/>
    </xf>
    <xf numFmtId="0" fontId="10" fillId="0" borderId="9" xfId="54" applyFont="1" applyBorder="1" applyAlignment="1">
      <alignment horizontal="center" vertical="center" wrapText="1"/>
      <protection/>
    </xf>
    <xf numFmtId="1" fontId="10" fillId="0" borderId="9" xfId="54" applyNumberFormat="1" applyFont="1" applyBorder="1" applyAlignment="1" applyProtection="1">
      <alignment horizontal="center" vertical="center" wrapText="1"/>
      <protection locked="0"/>
    </xf>
    <xf numFmtId="0" fontId="10" fillId="0" borderId="0" xfId="54" applyFont="1" applyBorder="1" applyAlignment="1">
      <alignment horizontal="center" vertical="center" wrapText="1"/>
      <protection/>
    </xf>
    <xf numFmtId="179" fontId="4" fillId="0" borderId="9" xfId="54" applyNumberFormat="1" applyFont="1" applyFill="1" applyBorder="1" applyAlignment="1">
      <alignment horizontal="right" vertical="center" wrapText="1"/>
      <protection/>
    </xf>
    <xf numFmtId="0" fontId="3" fillId="0" borderId="0" xfId="54" applyFont="1" applyBorder="1" applyAlignment="1">
      <alignment horizontal="center" vertical="center" wrapText="1"/>
      <protection/>
    </xf>
    <xf numFmtId="0" fontId="4" fillId="0" borderId="0" xfId="54" applyFont="1" applyBorder="1" applyAlignment="1">
      <alignment wrapText="1"/>
      <protection/>
    </xf>
    <xf numFmtId="0" fontId="3" fillId="0" borderId="9" xfId="54" applyFont="1" applyBorder="1" applyAlignment="1">
      <alignment horizontal="center" vertical="center" wrapText="1"/>
      <protection/>
    </xf>
    <xf numFmtId="179" fontId="4" fillId="0" borderId="9" xfId="54" applyNumberFormat="1" applyFont="1" applyBorder="1" applyAlignment="1">
      <alignment horizontal="right" vertical="center" wrapText="1"/>
      <protection/>
    </xf>
    <xf numFmtId="0" fontId="3" fillId="0" borderId="0" xfId="54" applyFont="1" applyBorder="1" applyAlignment="1">
      <alignment wrapText="1"/>
      <protection/>
    </xf>
    <xf numFmtId="0" fontId="26" fillId="0" borderId="0" xfId="54" applyFont="1" applyAlignment="1">
      <alignment horizontal="center" wrapText="1"/>
      <protection/>
    </xf>
    <xf numFmtId="0" fontId="27" fillId="0" borderId="0" xfId="19" applyFont="1" applyFill="1" applyBorder="1" applyAlignment="1">
      <alignment vertical="top"/>
      <protection locked="0"/>
    </xf>
    <xf numFmtId="49" fontId="21" fillId="0" borderId="0" xfId="71" applyNumberFormat="1" applyFont="1" applyFill="1" applyBorder="1" applyAlignment="1" applyProtection="1">
      <alignment/>
      <protection/>
    </xf>
    <xf numFmtId="2" fontId="21" fillId="0" borderId="0" xfId="71" applyNumberFormat="1" applyFont="1" applyFill="1" applyBorder="1" applyAlignment="1" applyProtection="1">
      <alignment/>
      <protection/>
    </xf>
    <xf numFmtId="180" fontId="21" fillId="0" borderId="0" xfId="19" applyNumberFormat="1" applyFont="1" applyFill="1" applyBorder="1" applyAlignment="1">
      <alignment vertical="top"/>
      <protection locked="0"/>
    </xf>
    <xf numFmtId="0" fontId="4" fillId="0" borderId="0" xfId="74" applyFont="1" applyFill="1" applyBorder="1" applyAlignment="1">
      <alignment horizontal="left" vertical="center"/>
      <protection/>
    </xf>
    <xf numFmtId="0" fontId="7" fillId="0" borderId="0" xfId="19" applyFont="1" applyFill="1" applyBorder="1" applyAlignment="1">
      <alignment horizontal="center" vertical="center" wrapText="1"/>
      <protection locked="0"/>
    </xf>
    <xf numFmtId="0" fontId="8" fillId="0" borderId="0" xfId="19" applyFont="1" applyFill="1" applyBorder="1" applyAlignment="1">
      <alignment horizontal="center" vertical="center"/>
      <protection locked="0"/>
    </xf>
    <xf numFmtId="49" fontId="10" fillId="0" borderId="9" xfId="19" applyNumberFormat="1" applyFont="1" applyFill="1" applyBorder="1" applyAlignment="1">
      <alignment horizontal="center" vertical="center"/>
      <protection locked="0"/>
    </xf>
    <xf numFmtId="0" fontId="3" fillId="0" borderId="0" xfId="19" applyFont="1" applyFill="1" applyBorder="1" applyAlignment="1">
      <alignment vertical="top"/>
      <protection locked="0"/>
    </xf>
    <xf numFmtId="0" fontId="27" fillId="0" borderId="0" xfId="71" applyFont="1" applyFill="1" applyBorder="1" applyAlignment="1" applyProtection="1">
      <alignment vertical="center" wrapText="1"/>
      <protection/>
    </xf>
    <xf numFmtId="49" fontId="4" fillId="0" borderId="9" xfId="19" applyNumberFormat="1" applyFont="1" applyFill="1" applyBorder="1" applyAlignment="1">
      <alignment horizontal="center" vertical="center"/>
      <protection locked="0"/>
    </xf>
    <xf numFmtId="49" fontId="4" fillId="0" borderId="9" xfId="19" applyNumberFormat="1" applyFont="1" applyFill="1" applyBorder="1" applyAlignment="1">
      <alignment horizontal="left" vertical="center"/>
      <protection locked="0"/>
    </xf>
    <xf numFmtId="179" fontId="4" fillId="0" borderId="0" xfId="19" applyNumberFormat="1" applyFont="1" applyFill="1" applyBorder="1" applyAlignment="1">
      <alignment vertical="top"/>
      <protection locked="0"/>
    </xf>
    <xf numFmtId="178" fontId="21" fillId="0" borderId="0" xfId="19" applyNumberFormat="1" applyFont="1" applyFill="1" applyBorder="1" applyAlignment="1">
      <alignment vertical="top"/>
      <protection locked="0"/>
    </xf>
    <xf numFmtId="49" fontId="4" fillId="0" borderId="9" xfId="19" applyNumberFormat="1" applyFont="1" applyFill="1" applyBorder="1" applyAlignment="1">
      <alignment horizontal="left" vertical="center" indent="1"/>
      <protection locked="0"/>
    </xf>
    <xf numFmtId="179" fontId="21" fillId="0" borderId="0" xfId="19" applyNumberFormat="1" applyFont="1" applyFill="1" applyBorder="1" applyAlignment="1">
      <alignment vertical="top"/>
      <protection locked="0"/>
    </xf>
    <xf numFmtId="0" fontId="21" fillId="0" borderId="0" xfId="71" applyFont="1" applyFill="1" applyBorder="1" applyAlignment="1" applyProtection="1">
      <alignment vertical="center" wrapText="1"/>
      <protection/>
    </xf>
    <xf numFmtId="49" fontId="20" fillId="0" borderId="0" xfId="19" applyNumberFormat="1" applyFont="1" applyFill="1" applyBorder="1" applyAlignment="1">
      <alignment horizontal="left" vertical="top"/>
      <protection locked="0"/>
    </xf>
    <xf numFmtId="180" fontId="27" fillId="0" borderId="0" xfId="19" applyNumberFormat="1" applyFont="1" applyFill="1" applyBorder="1" applyAlignment="1">
      <alignment vertical="top"/>
      <protection locked="0"/>
    </xf>
    <xf numFmtId="0" fontId="27" fillId="0" borderId="0" xfId="71" applyFont="1" applyFill="1" applyBorder="1" applyAlignment="1" applyProtection="1">
      <alignment horizontal="center" vertical="center" wrapText="1"/>
      <protection/>
    </xf>
    <xf numFmtId="0" fontId="21" fillId="0" borderId="0" xfId="71" applyFont="1" applyFill="1" applyBorder="1" applyAlignment="1" applyProtection="1">
      <alignment horizontal="center" vertical="center" wrapText="1"/>
      <protection/>
    </xf>
    <xf numFmtId="49" fontId="21" fillId="0" borderId="0" xfId="71" applyNumberFormat="1" applyFont="1" applyFill="1" applyBorder="1" applyAlignment="1" applyProtection="1">
      <alignment vertical="center"/>
      <protection locked="0"/>
    </xf>
    <xf numFmtId="2" fontId="21" fillId="0" borderId="0" xfId="71" applyNumberFormat="1" applyFont="1" applyFill="1" applyBorder="1" applyAlignment="1" applyProtection="1">
      <alignment vertical="center"/>
      <protection locked="0"/>
    </xf>
    <xf numFmtId="179" fontId="4" fillId="0" borderId="9" xfId="19" applyNumberFormat="1" applyFont="1" applyFill="1" applyBorder="1" applyAlignment="1">
      <alignment vertical="center"/>
      <protection locked="0"/>
    </xf>
    <xf numFmtId="49" fontId="21" fillId="0" borderId="0" xfId="19" applyNumberFormat="1" applyFont="1" applyFill="1" applyBorder="1" applyAlignment="1">
      <alignment horizontal="left" vertical="top" indent="1"/>
      <protection locked="0"/>
    </xf>
    <xf numFmtId="49" fontId="21" fillId="0" borderId="0" xfId="19" applyNumberFormat="1" applyFont="1" applyFill="1" applyBorder="1" applyAlignment="1">
      <alignment horizontal="left" vertical="top" indent="2"/>
      <protection locked="0"/>
    </xf>
    <xf numFmtId="180" fontId="4" fillId="0" borderId="0" xfId="19" applyNumberFormat="1" applyFont="1" applyFill="1" applyBorder="1" applyAlignment="1">
      <alignment vertical="top"/>
      <protection locked="0"/>
    </xf>
    <xf numFmtId="180" fontId="4" fillId="0" borderId="9" xfId="19" applyNumberFormat="1" applyFont="1" applyFill="1" applyBorder="1" applyAlignment="1">
      <alignment vertical="center"/>
      <protection locked="0"/>
    </xf>
    <xf numFmtId="49" fontId="22" fillId="0" borderId="9" xfId="19" applyNumberFormat="1" applyFont="1" applyFill="1" applyBorder="1" applyAlignment="1">
      <alignment horizontal="left" vertical="center" wrapText="1" indent="1"/>
      <protection locked="0"/>
    </xf>
    <xf numFmtId="180" fontId="3" fillId="0" borderId="9" xfId="19" applyNumberFormat="1" applyFont="1" applyFill="1" applyBorder="1" applyAlignment="1">
      <alignment vertical="center"/>
      <protection locked="0"/>
    </xf>
    <xf numFmtId="180" fontId="4" fillId="0" borderId="0" xfId="19" applyNumberFormat="1" applyFont="1" applyFill="1" applyBorder="1" applyAlignment="1">
      <alignment horizontal="right" vertical="center"/>
      <protection locked="0"/>
    </xf>
    <xf numFmtId="49" fontId="22" fillId="0" borderId="9" xfId="19" applyNumberFormat="1" applyFont="1" applyFill="1" applyBorder="1" applyAlignment="1">
      <alignment horizontal="left" vertical="center"/>
      <protection locked="0"/>
    </xf>
    <xf numFmtId="0" fontId="23" fillId="0" borderId="9" xfId="0" applyFont="1" applyFill="1" applyBorder="1" applyAlignment="1" applyProtection="1">
      <alignment horizontal="justify" vertical="center" wrapText="1"/>
      <protection/>
    </xf>
    <xf numFmtId="0" fontId="28" fillId="0" borderId="9" xfId="0" applyFont="1" applyFill="1" applyBorder="1" applyAlignment="1" applyProtection="1">
      <alignment horizontal="right" vertical="center" wrapText="1"/>
      <protection/>
    </xf>
    <xf numFmtId="0" fontId="23" fillId="0" borderId="9" xfId="0" applyFont="1" applyFill="1" applyBorder="1" applyAlignment="1" applyProtection="1">
      <alignment horizontal="center" vertical="center" wrapText="1"/>
      <protection/>
    </xf>
    <xf numFmtId="0" fontId="29" fillId="0" borderId="9" xfId="0" applyFont="1" applyFill="1" applyBorder="1" applyAlignment="1" applyProtection="1">
      <alignment horizontal="center" vertical="center" wrapText="1"/>
      <protection/>
    </xf>
    <xf numFmtId="49" fontId="9" fillId="0" borderId="9" xfId="19" applyNumberFormat="1" applyFont="1" applyFill="1" applyBorder="1" applyAlignment="1">
      <alignment horizontal="left" vertical="center" indent="1"/>
      <protection locked="0"/>
    </xf>
    <xf numFmtId="0" fontId="22" fillId="0" borderId="9" xfId="19" applyFont="1" applyFill="1" applyBorder="1" applyAlignment="1">
      <alignment horizontal="center" vertical="center"/>
      <protection locked="0"/>
    </xf>
    <xf numFmtId="0" fontId="26" fillId="0" borderId="0" xfId="71" applyFont="1" applyFill="1" applyBorder="1" applyAlignment="1" applyProtection="1">
      <alignment vertical="center"/>
      <protection/>
    </xf>
    <xf numFmtId="0" fontId="10" fillId="0" borderId="0" xfId="71" applyFont="1" applyFill="1" applyBorder="1" applyAlignment="1" applyProtection="1">
      <alignment vertical="center"/>
      <protection/>
    </xf>
    <xf numFmtId="49" fontId="4" fillId="0" borderId="0" xfId="71" applyNumberFormat="1" applyFont="1" applyFill="1" applyBorder="1" applyAlignment="1" applyProtection="1">
      <alignment horizontal="left" vertical="center" indent="1"/>
      <protection/>
    </xf>
    <xf numFmtId="0" fontId="10" fillId="0" borderId="9" xfId="71" applyFont="1" applyFill="1" applyBorder="1" applyAlignment="1" applyProtection="1">
      <alignment horizontal="center" vertical="center"/>
      <protection/>
    </xf>
    <xf numFmtId="180" fontId="10" fillId="0" borderId="9" xfId="71" applyNumberFormat="1" applyFont="1" applyFill="1" applyBorder="1" applyAlignment="1" applyProtection="1">
      <alignment horizontal="center" vertical="center"/>
      <protection/>
    </xf>
    <xf numFmtId="0" fontId="23" fillId="0" borderId="16" xfId="0" applyFont="1" applyFill="1" applyBorder="1" applyAlignment="1" applyProtection="1">
      <alignment horizontal="justify" vertical="center" wrapText="1"/>
      <protection/>
    </xf>
    <xf numFmtId="0" fontId="28" fillId="0" borderId="17" xfId="0" applyFont="1" applyFill="1" applyBorder="1" applyAlignment="1" applyProtection="1">
      <alignment horizontal="center" vertical="center" wrapText="1"/>
      <protection/>
    </xf>
    <xf numFmtId="0" fontId="30" fillId="0" borderId="16" xfId="0" applyFont="1" applyFill="1" applyBorder="1" applyAlignment="1" applyProtection="1">
      <alignment horizontal="justify" vertical="center" wrapText="1"/>
      <protection/>
    </xf>
    <xf numFmtId="0" fontId="29" fillId="0" borderId="17" xfId="0" applyFont="1" applyFill="1" applyBorder="1" applyAlignment="1" applyProtection="1">
      <alignment horizontal="center" vertical="center" wrapText="1"/>
      <protection/>
    </xf>
    <xf numFmtId="0" fontId="0" fillId="0" borderId="0" xfId="0" applyFont="1" applyAlignment="1">
      <alignment vertical="center"/>
    </xf>
    <xf numFmtId="179" fontId="1" fillId="0" borderId="0" xfId="54" applyNumberFormat="1" applyFont="1" applyAlignment="1">
      <alignment horizontal="center" wrapText="1"/>
      <protection/>
    </xf>
    <xf numFmtId="179" fontId="6" fillId="0" borderId="0" xfId="74" applyNumberFormat="1" applyFont="1" applyFill="1" applyBorder="1" applyAlignment="1">
      <alignment horizontal="center" vertical="center" wrapText="1"/>
      <protection/>
    </xf>
    <xf numFmtId="49" fontId="7" fillId="0" borderId="0" xfId="54" applyNumberFormat="1" applyFont="1" applyAlignment="1">
      <alignment horizontal="center" vertical="center" wrapText="1"/>
      <protection/>
    </xf>
    <xf numFmtId="179" fontId="25" fillId="0" borderId="0" xfId="19" applyNumberFormat="1" applyFont="1" applyFill="1" applyBorder="1" applyAlignment="1">
      <alignment horizontal="center" vertical="top"/>
      <protection locked="0"/>
    </xf>
    <xf numFmtId="179" fontId="10" fillId="0" borderId="9" xfId="54" applyNumberFormat="1" applyFont="1" applyBorder="1" applyAlignment="1" applyProtection="1">
      <alignment horizontal="center" vertical="center" wrapText="1"/>
      <protection locked="0"/>
    </xf>
    <xf numFmtId="0" fontId="26" fillId="0" borderId="9" xfId="0" applyFont="1" applyFill="1" applyBorder="1" applyAlignment="1">
      <alignment horizontal="left" vertical="center" wrapText="1"/>
    </xf>
    <xf numFmtId="178" fontId="26" fillId="0" borderId="9" xfId="0" applyNumberFormat="1" applyFont="1" applyFill="1" applyBorder="1" applyAlignment="1">
      <alignment horizontal="center" vertical="center" wrapText="1"/>
    </xf>
    <xf numFmtId="0" fontId="1" fillId="0" borderId="0" xfId="54" applyFont="1" applyAlignment="1">
      <alignment vertical="center" wrapText="1"/>
      <protection/>
    </xf>
    <xf numFmtId="0" fontId="31" fillId="0" borderId="9" xfId="54" applyFont="1" applyBorder="1" applyAlignment="1">
      <alignment horizontal="center" vertical="center" wrapText="1"/>
      <protection/>
    </xf>
    <xf numFmtId="178" fontId="2" fillId="0" borderId="9" xfId="54" applyNumberFormat="1" applyFont="1" applyBorder="1" applyAlignment="1">
      <alignment horizontal="center" vertical="center" wrapText="1"/>
      <protection/>
    </xf>
    <xf numFmtId="49" fontId="9" fillId="0" borderId="9" xfId="19" applyNumberFormat="1" applyFont="1" applyFill="1" applyBorder="1" applyAlignment="1">
      <alignment horizontal="center" vertical="center"/>
      <protection locked="0"/>
    </xf>
    <xf numFmtId="178" fontId="4" fillId="0" borderId="9" xfId="19" applyNumberFormat="1" applyFont="1" applyFill="1" applyBorder="1" applyAlignment="1">
      <alignment horizontal="center" vertical="center"/>
      <protection locked="0"/>
    </xf>
    <xf numFmtId="0" fontId="32" fillId="0" borderId="0" xfId="19" applyFont="1" applyFill="1" applyBorder="1" applyAlignment="1">
      <alignment vertical="top"/>
      <protection locked="0"/>
    </xf>
    <xf numFmtId="0" fontId="0" fillId="0" borderId="0" xfId="0" applyFont="1" applyFill="1" applyAlignment="1">
      <alignment vertical="top"/>
    </xf>
    <xf numFmtId="180" fontId="4" fillId="0" borderId="0" xfId="19" applyNumberFormat="1" applyFont="1" applyFill="1" applyBorder="1" applyAlignment="1">
      <alignment horizontal="center" vertical="center"/>
      <protection locked="0"/>
    </xf>
    <xf numFmtId="180" fontId="8" fillId="0" borderId="0" xfId="19" applyNumberFormat="1" applyFont="1" applyFill="1" applyBorder="1" applyAlignment="1">
      <alignment horizontal="center" vertical="center"/>
      <protection locked="0"/>
    </xf>
    <xf numFmtId="0" fontId="10" fillId="0" borderId="9" xfId="19" applyFont="1" applyFill="1" applyBorder="1" applyAlignment="1">
      <alignment horizontal="center" vertical="center"/>
      <protection locked="0"/>
    </xf>
    <xf numFmtId="180" fontId="10" fillId="0" borderId="9" xfId="19" applyNumberFormat="1" applyFont="1" applyFill="1" applyBorder="1" applyAlignment="1">
      <alignment horizontal="center" vertical="center"/>
      <protection locked="0"/>
    </xf>
    <xf numFmtId="49" fontId="24" fillId="0" borderId="9" xfId="0" applyNumberFormat="1" applyFont="1" applyFill="1" applyBorder="1" applyAlignment="1" applyProtection="1">
      <alignment vertical="center"/>
      <protection/>
    </xf>
    <xf numFmtId="49" fontId="24" fillId="0" borderId="9" xfId="0" applyNumberFormat="1" applyFont="1" applyFill="1" applyBorder="1" applyAlignment="1" applyProtection="1">
      <alignment vertical="center" wrapText="1"/>
      <protection/>
    </xf>
    <xf numFmtId="1" fontId="24" fillId="0" borderId="9" xfId="0" applyNumberFormat="1" applyFont="1" applyFill="1" applyBorder="1" applyAlignment="1" applyProtection="1">
      <alignment horizontal="center" vertical="center"/>
      <protection/>
    </xf>
    <xf numFmtId="49" fontId="20" fillId="0" borderId="9" xfId="0" applyNumberFormat="1" applyFont="1" applyFill="1" applyBorder="1" applyAlignment="1" applyProtection="1">
      <alignment vertical="center"/>
      <protection/>
    </xf>
    <xf numFmtId="49" fontId="20" fillId="0" borderId="9" xfId="0" applyNumberFormat="1" applyFont="1" applyFill="1" applyBorder="1" applyAlignment="1" applyProtection="1">
      <alignment horizontal="left" vertical="center" wrapText="1" indent="1"/>
      <protection/>
    </xf>
    <xf numFmtId="1" fontId="20" fillId="0" borderId="9" xfId="0" applyNumberFormat="1" applyFont="1" applyFill="1" applyBorder="1" applyAlignment="1" applyProtection="1">
      <alignment horizontal="center" vertical="center"/>
      <protection/>
    </xf>
    <xf numFmtId="0" fontId="24" fillId="0" borderId="9" xfId="0" applyFont="1" applyFill="1" applyBorder="1" applyAlignment="1" applyProtection="1">
      <alignment horizontal="center" vertical="center"/>
      <protection/>
    </xf>
    <xf numFmtId="2" fontId="24" fillId="0" borderId="9" xfId="0" applyNumberFormat="1" applyFont="1" applyFill="1" applyBorder="1" applyAlignment="1" applyProtection="1">
      <alignment horizontal="center" vertical="center"/>
      <protection/>
    </xf>
    <xf numFmtId="2" fontId="20" fillId="0" borderId="9" xfId="0" applyNumberFormat="1" applyFont="1" applyFill="1" applyBorder="1" applyAlignment="1" applyProtection="1">
      <alignment horizontal="center" vertical="center"/>
      <protection/>
    </xf>
    <xf numFmtId="49" fontId="4" fillId="0" borderId="9" xfId="19" applyNumberFormat="1" applyFont="1" applyFill="1" applyBorder="1" applyAlignment="1">
      <alignment horizontal="left" vertical="top"/>
      <protection locked="0"/>
    </xf>
    <xf numFmtId="0" fontId="24" fillId="0" borderId="9" xfId="19" applyFont="1" applyFill="1" applyBorder="1" applyAlignment="1">
      <alignment horizontal="center" vertical="center"/>
      <protection locked="0"/>
    </xf>
    <xf numFmtId="180" fontId="3" fillId="0" borderId="9" xfId="19" applyNumberFormat="1" applyFont="1" applyFill="1" applyBorder="1" applyAlignment="1">
      <alignment horizontal="center" vertical="center"/>
      <protection locked="0"/>
    </xf>
    <xf numFmtId="49" fontId="33" fillId="0" borderId="0" xfId="19" applyNumberFormat="1" applyFont="1" applyFill="1" applyBorder="1" applyAlignment="1">
      <alignment horizontal="left" vertical="top"/>
      <protection locked="0"/>
    </xf>
    <xf numFmtId="49" fontId="33" fillId="0" borderId="0" xfId="19" applyNumberFormat="1" applyFont="1" applyFill="1" applyAlignment="1">
      <alignment horizontal="left" vertical="top"/>
      <protection locked="0"/>
    </xf>
    <xf numFmtId="179" fontId="3" fillId="0" borderId="9" xfId="19" applyNumberFormat="1" applyFont="1" applyFill="1" applyBorder="1" applyAlignment="1">
      <alignment horizontal="center" vertical="center"/>
      <protection locked="0"/>
    </xf>
    <xf numFmtId="0" fontId="26" fillId="0" borderId="14" xfId="0" applyNumberFormat="1" applyFont="1" applyFill="1" applyBorder="1" applyAlignment="1" applyProtection="1">
      <alignment vertical="center" wrapText="1"/>
      <protection/>
    </xf>
    <xf numFmtId="0" fontId="26" fillId="0" borderId="9" xfId="0" applyFont="1" applyFill="1" applyBorder="1" applyAlignment="1" applyProtection="1">
      <alignment horizontal="center" vertical="center"/>
      <protection/>
    </xf>
    <xf numFmtId="0" fontId="26" fillId="0" borderId="9" xfId="0" applyNumberFormat="1" applyFont="1" applyFill="1" applyBorder="1" applyAlignment="1" applyProtection="1">
      <alignment vertical="center" wrapText="1"/>
      <protection/>
    </xf>
    <xf numFmtId="0" fontId="26" fillId="0" borderId="14" xfId="0" applyNumberFormat="1" applyFont="1" applyFill="1" applyBorder="1" applyAlignment="1" applyProtection="1">
      <alignment horizontal="left" vertical="center" wrapText="1"/>
      <protection/>
    </xf>
    <xf numFmtId="178" fontId="26" fillId="0" borderId="9" xfId="0" applyNumberFormat="1" applyFont="1" applyFill="1" applyBorder="1" applyAlignment="1" applyProtection="1">
      <alignment horizontal="center" vertical="center"/>
      <protection/>
    </xf>
    <xf numFmtId="0" fontId="31" fillId="0" borderId="18" xfId="0" applyNumberFormat="1" applyFont="1" applyFill="1" applyBorder="1" applyAlignment="1" applyProtection="1">
      <alignment vertical="center" wrapText="1"/>
      <protection/>
    </xf>
    <xf numFmtId="179" fontId="31" fillId="0" borderId="9" xfId="0" applyNumberFormat="1" applyFont="1" applyFill="1" applyBorder="1" applyAlignment="1" applyProtection="1">
      <alignment horizontal="center" vertical="center"/>
      <protection/>
    </xf>
    <xf numFmtId="0" fontId="22" fillId="0" borderId="14" xfId="19" applyFont="1" applyFill="1" applyBorder="1" applyAlignment="1">
      <alignment horizontal="center" vertical="center"/>
      <protection locked="0"/>
    </xf>
    <xf numFmtId="49" fontId="9" fillId="0" borderId="9" xfId="71" applyNumberFormat="1" applyFont="1" applyFill="1" applyBorder="1" applyAlignment="1" applyProtection="1">
      <alignment horizontal="left" vertical="center"/>
      <protection/>
    </xf>
    <xf numFmtId="0" fontId="20" fillId="0" borderId="9" xfId="71" applyFont="1" applyFill="1" applyBorder="1" applyAlignment="1" applyProtection="1">
      <alignment horizontal="left" vertical="center"/>
      <protection/>
    </xf>
    <xf numFmtId="0" fontId="20" fillId="0" borderId="14" xfId="71" applyFont="1" applyFill="1" applyBorder="1" applyAlignment="1" applyProtection="1">
      <alignment horizontal="left" vertical="center"/>
      <protection/>
    </xf>
    <xf numFmtId="0" fontId="34" fillId="0" borderId="0" xfId="54" applyFont="1" applyAlignment="1">
      <alignment horizontal="center" vertical="center" wrapText="1"/>
      <protection/>
    </xf>
    <xf numFmtId="176" fontId="1" fillId="0" borderId="0" xfId="54" applyNumberFormat="1" applyFont="1" applyAlignment="1">
      <alignment horizontal="center" wrapText="1"/>
      <protection/>
    </xf>
    <xf numFmtId="176" fontId="6" fillId="0" borderId="0" xfId="74" applyNumberFormat="1" applyFont="1" applyFill="1" applyBorder="1" applyAlignment="1">
      <alignment horizontal="center" vertical="center" wrapText="1"/>
      <protection/>
    </xf>
    <xf numFmtId="176" fontId="7" fillId="0" borderId="0" xfId="54" applyNumberFormat="1" applyFont="1" applyAlignment="1">
      <alignment horizontal="center" vertical="center" wrapText="1"/>
      <protection/>
    </xf>
    <xf numFmtId="176" fontId="25" fillId="0" borderId="0" xfId="19" applyNumberFormat="1" applyFont="1" applyFill="1" applyBorder="1" applyAlignment="1">
      <alignment horizontal="center" vertical="top"/>
      <protection locked="0"/>
    </xf>
    <xf numFmtId="176" fontId="10" fillId="0" borderId="9" xfId="54" applyNumberFormat="1" applyFont="1" applyBorder="1" applyAlignment="1" applyProtection="1">
      <alignment horizontal="center" vertical="center" wrapText="1"/>
      <protection locked="0"/>
    </xf>
    <xf numFmtId="0" fontId="26" fillId="33" borderId="9" xfId="72" applyFont="1" applyFill="1" applyBorder="1" applyAlignment="1" applyProtection="1">
      <alignment horizontal="left" vertical="center" wrapText="1"/>
      <protection/>
    </xf>
    <xf numFmtId="176" fontId="26" fillId="0" borderId="9" xfId="0" applyNumberFormat="1" applyFont="1" applyFill="1" applyBorder="1" applyAlignment="1" applyProtection="1">
      <alignment horizontal="center" vertical="center" wrapText="1"/>
      <protection/>
    </xf>
    <xf numFmtId="176" fontId="2" fillId="0" borderId="9" xfId="54" applyNumberFormat="1" applyFont="1" applyBorder="1" applyAlignment="1">
      <alignment horizontal="center" vertical="center" wrapText="1"/>
      <protection/>
    </xf>
    <xf numFmtId="49" fontId="3" fillId="0" borderId="0" xfId="71" applyNumberFormat="1" applyFont="1" applyFill="1" applyBorder="1" applyAlignment="1" applyProtection="1">
      <alignment horizontal="left" vertical="center"/>
      <protection/>
    </xf>
    <xf numFmtId="179" fontId="1" fillId="0" borderId="0" xfId="71" applyNumberFormat="1" applyFont="1" applyFill="1" applyBorder="1" applyAlignment="1" applyProtection="1">
      <alignment horizontal="center" vertical="center"/>
      <protection/>
    </xf>
    <xf numFmtId="179" fontId="8" fillId="0" borderId="0" xfId="71" applyNumberFormat="1" applyFont="1" applyFill="1" applyBorder="1" applyAlignment="1" applyProtection="1">
      <alignment horizontal="center" vertical="center"/>
      <protection/>
    </xf>
    <xf numFmtId="179" fontId="4" fillId="0" borderId="0" xfId="71" applyNumberFormat="1" applyFont="1" applyFill="1" applyBorder="1" applyAlignment="1" applyProtection="1">
      <alignment horizontal="center" vertical="center"/>
      <protection/>
    </xf>
    <xf numFmtId="0" fontId="10" fillId="0" borderId="9" xfId="71" applyFont="1" applyFill="1" applyBorder="1" applyAlignment="1" applyProtection="1">
      <alignment horizontal="center" vertical="center" wrapText="1"/>
      <protection/>
    </xf>
    <xf numFmtId="49" fontId="3" fillId="0" borderId="9" xfId="71" applyNumberFormat="1" applyFont="1" applyFill="1" applyBorder="1" applyAlignment="1" applyProtection="1">
      <alignment horizontal="left" vertical="center"/>
      <protection/>
    </xf>
    <xf numFmtId="49" fontId="22" fillId="0" borderId="9" xfId="71" applyNumberFormat="1" applyFont="1" applyFill="1" applyBorder="1" applyAlignment="1" applyProtection="1">
      <alignment horizontal="left" vertical="center"/>
      <protection/>
    </xf>
    <xf numFmtId="49" fontId="4" fillId="0" borderId="9" xfId="71" applyNumberFormat="1" applyFont="1" applyFill="1" applyBorder="1" applyAlignment="1" applyProtection="1">
      <alignment horizontal="left" vertical="center" indent="1"/>
      <protection/>
    </xf>
    <xf numFmtId="49" fontId="9" fillId="0" borderId="9" xfId="71" applyNumberFormat="1" applyFont="1" applyFill="1" applyBorder="1" applyAlignment="1" applyProtection="1">
      <alignment horizontal="left" vertical="center" indent="1"/>
      <protection/>
    </xf>
    <xf numFmtId="179" fontId="4" fillId="0" borderId="9" xfId="71" applyNumberFormat="1" applyFont="1" applyFill="1" applyBorder="1" applyAlignment="1" applyProtection="1">
      <alignment horizontal="center" vertical="center"/>
      <protection/>
    </xf>
    <xf numFmtId="49" fontId="20" fillId="0" borderId="9" xfId="71" applyNumberFormat="1" applyFont="1" applyFill="1" applyBorder="1" applyAlignment="1" applyProtection="1">
      <alignment horizontal="left" vertical="center" indent="1"/>
      <protection/>
    </xf>
    <xf numFmtId="49" fontId="3" fillId="0" borderId="14" xfId="71" applyNumberFormat="1" applyFont="1" applyFill="1" applyBorder="1" applyAlignment="1" applyProtection="1">
      <alignment horizontal="center" vertical="center"/>
      <protection/>
    </xf>
    <xf numFmtId="49" fontId="3" fillId="0" borderId="15" xfId="71" applyNumberFormat="1" applyFont="1" applyFill="1" applyBorder="1" applyAlignment="1" applyProtection="1">
      <alignment horizontal="center" vertical="center"/>
      <protection/>
    </xf>
    <xf numFmtId="0" fontId="21" fillId="0" borderId="0" xfId="19" applyFont="1" applyFill="1" applyAlignment="1">
      <alignment vertical="top"/>
      <protection locked="0"/>
    </xf>
    <xf numFmtId="0" fontId="4" fillId="0" borderId="0" xfId="19" applyFont="1" applyFill="1" applyAlignment="1">
      <alignment vertical="top"/>
      <protection locked="0"/>
    </xf>
    <xf numFmtId="49" fontId="4" fillId="0" borderId="0" xfId="19" applyNumberFormat="1" applyFont="1" applyFill="1" applyAlignment="1">
      <alignment horizontal="left" vertical="top"/>
      <protection locked="0"/>
    </xf>
    <xf numFmtId="180" fontId="4" fillId="0" borderId="0" xfId="19" applyNumberFormat="1" applyFont="1" applyFill="1" applyAlignment="1">
      <alignment vertical="top"/>
      <protection locked="0"/>
    </xf>
    <xf numFmtId="0" fontId="5" fillId="0" borderId="0" xfId="74" applyFont="1" applyBorder="1" applyAlignment="1">
      <alignment horizontal="left" vertical="center"/>
      <protection/>
    </xf>
    <xf numFmtId="0" fontId="7" fillId="0" borderId="0" xfId="19" applyFont="1" applyFill="1" applyAlignment="1">
      <alignment horizontal="center" vertical="top"/>
      <protection locked="0"/>
    </xf>
    <xf numFmtId="0" fontId="8" fillId="0" borderId="0" xfId="19" applyFont="1" applyFill="1" applyAlignment="1">
      <alignment horizontal="center" vertical="top"/>
      <protection locked="0"/>
    </xf>
    <xf numFmtId="180" fontId="8" fillId="0" borderId="0" xfId="19" applyNumberFormat="1" applyFont="1" applyFill="1" applyAlignment="1">
      <alignment horizontal="center" vertical="top"/>
      <protection locked="0"/>
    </xf>
    <xf numFmtId="180" fontId="4" fillId="0" borderId="0" xfId="19" applyNumberFormat="1" applyFont="1" applyFill="1" applyAlignment="1">
      <alignment horizontal="right" vertical="center"/>
      <protection locked="0"/>
    </xf>
    <xf numFmtId="49" fontId="10" fillId="0" borderId="9" xfId="19" applyNumberFormat="1" applyFont="1" applyFill="1" applyBorder="1" applyAlignment="1">
      <alignment horizontal="center" vertical="center" wrapText="1"/>
      <protection locked="0"/>
    </xf>
    <xf numFmtId="0" fontId="3" fillId="0" borderId="9" xfId="19" applyFont="1" applyFill="1" applyBorder="1" applyAlignment="1">
      <alignment horizontal="center" vertical="center"/>
      <protection locked="0"/>
    </xf>
    <xf numFmtId="180" fontId="3" fillId="0" borderId="9" xfId="19" applyNumberFormat="1" applyFont="1" applyFill="1" applyBorder="1" applyAlignment="1">
      <alignment horizontal="center" vertical="center"/>
      <protection locked="0"/>
    </xf>
    <xf numFmtId="49" fontId="31" fillId="0" borderId="9" xfId="0" applyNumberFormat="1" applyFont="1" applyFill="1" applyBorder="1" applyAlignment="1">
      <alignment vertical="center"/>
    </xf>
    <xf numFmtId="49" fontId="31" fillId="0" borderId="9" xfId="0" applyNumberFormat="1" applyFont="1" applyFill="1" applyBorder="1" applyAlignment="1">
      <alignment horizontal="center" vertical="center"/>
    </xf>
    <xf numFmtId="181" fontId="31" fillId="0" borderId="9" xfId="0" applyNumberFormat="1" applyFont="1" applyFill="1" applyBorder="1" applyAlignment="1">
      <alignment horizontal="center" vertical="center"/>
    </xf>
    <xf numFmtId="49" fontId="26" fillId="0" borderId="9" xfId="0" applyNumberFormat="1" applyFont="1" applyFill="1" applyBorder="1" applyAlignment="1">
      <alignment vertical="center"/>
    </xf>
    <xf numFmtId="181" fontId="26" fillId="0" borderId="9" xfId="0" applyNumberFormat="1" applyFont="1" applyFill="1" applyBorder="1" applyAlignment="1">
      <alignment horizontal="center" vertical="center"/>
    </xf>
    <xf numFmtId="49" fontId="26" fillId="0" borderId="9" xfId="0" applyNumberFormat="1" applyFont="1" applyFill="1" applyBorder="1" applyAlignment="1" applyProtection="1">
      <alignment vertical="center"/>
      <protection locked="0"/>
    </xf>
    <xf numFmtId="0" fontId="21" fillId="0" borderId="0" xfId="19" applyFont="1" applyFill="1" applyBorder="1" applyAlignment="1">
      <alignment vertical="top"/>
      <protection locked="0"/>
    </xf>
    <xf numFmtId="49" fontId="20" fillId="0" borderId="0" xfId="0" applyNumberFormat="1" applyFont="1" applyFill="1" applyBorder="1" applyAlignment="1" applyProtection="1">
      <alignment horizontal="left" vertical="center" indent="3"/>
      <protection/>
    </xf>
    <xf numFmtId="49" fontId="31" fillId="0" borderId="9" xfId="0" applyNumberFormat="1" applyFont="1" applyFill="1" applyBorder="1" applyAlignment="1" applyProtection="1">
      <alignment vertical="center"/>
      <protection locked="0"/>
    </xf>
    <xf numFmtId="49" fontId="3" fillId="0" borderId="9" xfId="19" applyNumberFormat="1" applyFont="1" applyFill="1" applyBorder="1" applyAlignment="1">
      <alignment horizontal="left" vertical="top"/>
      <protection locked="0"/>
    </xf>
    <xf numFmtId="0" fontId="24" fillId="0" borderId="9" xfId="19" applyFont="1" applyFill="1" applyBorder="1" applyAlignment="1">
      <alignment vertical="top"/>
      <protection locked="0"/>
    </xf>
    <xf numFmtId="49" fontId="4" fillId="0" borderId="9" xfId="19" applyNumberFormat="1" applyFont="1" applyFill="1" applyBorder="1" applyAlignment="1">
      <alignment horizontal="left" vertical="top"/>
      <protection locked="0"/>
    </xf>
    <xf numFmtId="0" fontId="20" fillId="0" borderId="9" xfId="19" applyFont="1" applyFill="1" applyBorder="1" applyAlignment="1">
      <alignment vertical="top"/>
      <protection locked="0"/>
    </xf>
    <xf numFmtId="49" fontId="4" fillId="0" borderId="0" xfId="19" applyNumberFormat="1" applyFont="1" applyFill="1" applyAlignment="1">
      <alignment horizontal="left" vertical="top" indent="1"/>
      <protection locked="0"/>
    </xf>
    <xf numFmtId="49" fontId="4" fillId="0" borderId="0" xfId="19" applyNumberFormat="1" applyFont="1" applyFill="1" applyAlignment="1">
      <alignment horizontal="left" vertical="top" indent="2"/>
      <protection locked="0"/>
    </xf>
    <xf numFmtId="49" fontId="10" fillId="0" borderId="9" xfId="19" applyNumberFormat="1" applyFont="1" applyFill="1" applyBorder="1" applyAlignment="1">
      <alignment horizontal="center" vertical="center"/>
      <protection locked="0"/>
    </xf>
    <xf numFmtId="49" fontId="22" fillId="0" borderId="9" xfId="19" applyNumberFormat="1" applyFont="1" applyFill="1" applyBorder="1" applyAlignment="1">
      <alignment horizontal="left" vertical="center"/>
      <protection locked="0"/>
    </xf>
    <xf numFmtId="179" fontId="3" fillId="0" borderId="9" xfId="19" applyNumberFormat="1" applyFont="1" applyFill="1" applyBorder="1" applyAlignment="1">
      <alignment horizontal="center" vertical="center"/>
      <protection locked="0"/>
    </xf>
    <xf numFmtId="0" fontId="35" fillId="0" borderId="9" xfId="0" applyFont="1" applyFill="1" applyBorder="1" applyAlignment="1" applyProtection="1">
      <alignment vertical="center"/>
      <protection/>
    </xf>
    <xf numFmtId="0" fontId="35" fillId="0" borderId="9" xfId="0" applyFont="1" applyFill="1" applyBorder="1" applyAlignment="1" applyProtection="1">
      <alignment horizontal="center" vertical="center"/>
      <protection/>
    </xf>
    <xf numFmtId="49" fontId="4" fillId="0" borderId="9" xfId="19" applyNumberFormat="1" applyFont="1" applyFill="1" applyBorder="1" applyAlignment="1">
      <alignment horizontal="center" vertical="center"/>
      <protection locked="0"/>
    </xf>
    <xf numFmtId="49" fontId="9" fillId="0" borderId="9" xfId="19" applyNumberFormat="1" applyFont="1" applyFill="1" applyBorder="1" applyAlignment="1">
      <alignment horizontal="left" vertical="center" indent="1"/>
      <protection locked="0"/>
    </xf>
    <xf numFmtId="180" fontId="4" fillId="0" borderId="9" xfId="19" applyNumberFormat="1" applyFont="1" applyFill="1" applyBorder="1" applyAlignment="1">
      <alignment horizontal="center" vertical="center"/>
      <protection locked="0"/>
    </xf>
    <xf numFmtId="49" fontId="9" fillId="0" borderId="9" xfId="19" applyNumberFormat="1" applyFont="1" applyFill="1" applyBorder="1" applyAlignment="1">
      <alignment horizontal="left" vertical="center" indent="2"/>
      <protection locked="0"/>
    </xf>
    <xf numFmtId="0" fontId="22" fillId="0" borderId="14" xfId="19" applyFont="1" applyFill="1" applyBorder="1" applyAlignment="1">
      <alignment horizontal="center" vertical="center"/>
      <protection locked="0"/>
    </xf>
    <xf numFmtId="0" fontId="36" fillId="0" borderId="0" xfId="0" applyFont="1" applyFill="1" applyAlignment="1" applyProtection="1">
      <alignment vertical="center"/>
      <protection/>
    </xf>
    <xf numFmtId="0" fontId="35" fillId="0" borderId="0" xfId="0" applyFont="1" applyFill="1" applyAlignment="1" applyProtection="1">
      <alignment vertical="center"/>
      <protection/>
    </xf>
    <xf numFmtId="0" fontId="20"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38" fillId="0" borderId="0" xfId="0" applyFont="1" applyFill="1" applyAlignment="1" applyProtection="1">
      <alignment horizontal="center" vertical="center"/>
      <protection/>
    </xf>
    <xf numFmtId="0" fontId="20" fillId="0" borderId="0" xfId="0" applyFont="1" applyFill="1" applyAlignment="1" applyProtection="1">
      <alignment horizontal="right" vertical="center"/>
      <protection/>
    </xf>
    <xf numFmtId="0" fontId="30" fillId="0" borderId="10" xfId="0" applyFont="1" applyFill="1" applyBorder="1" applyAlignment="1" applyProtection="1">
      <alignment horizontal="center" vertical="center"/>
      <protection/>
    </xf>
    <xf numFmtId="0" fontId="31" fillId="0" borderId="19" xfId="0" applyFont="1" applyFill="1" applyBorder="1" applyAlignment="1" applyProtection="1">
      <alignment horizontal="center" vertical="center"/>
      <protection/>
    </xf>
    <xf numFmtId="0" fontId="39" fillId="0" borderId="16" xfId="0" applyFont="1" applyFill="1" applyBorder="1" applyAlignment="1" applyProtection="1">
      <alignment horizontal="center" vertical="center"/>
      <protection/>
    </xf>
    <xf numFmtId="179" fontId="24" fillId="0" borderId="17" xfId="0" applyNumberFormat="1" applyFont="1" applyFill="1" applyBorder="1" applyAlignment="1" applyProtection="1">
      <alignment horizontal="center" vertical="center"/>
      <protection/>
    </xf>
    <xf numFmtId="0" fontId="39" fillId="0" borderId="16" xfId="0" applyFont="1" applyFill="1" applyBorder="1" applyAlignment="1" applyProtection="1">
      <alignment vertical="center"/>
      <protection/>
    </xf>
    <xf numFmtId="0" fontId="40" fillId="0" borderId="16" xfId="0" applyFont="1" applyFill="1" applyBorder="1" applyAlignment="1" applyProtection="1">
      <alignment vertical="center"/>
      <protection/>
    </xf>
    <xf numFmtId="180" fontId="20" fillId="0" borderId="17" xfId="0" applyNumberFormat="1" applyFont="1" applyFill="1" applyBorder="1" applyAlignment="1" applyProtection="1">
      <alignment horizontal="center" vertical="center"/>
      <protection/>
    </xf>
    <xf numFmtId="9" fontId="40" fillId="0" borderId="16" xfId="26" applyNumberFormat="1" applyFont="1" applyFill="1" applyBorder="1">
      <alignment/>
      <protection locked="0"/>
    </xf>
    <xf numFmtId="180" fontId="26" fillId="0" borderId="17" xfId="0" applyNumberFormat="1"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68" fillId="0" borderId="0" xfId="0" applyFont="1" applyFill="1" applyBorder="1" applyAlignment="1" applyProtection="1">
      <alignment/>
      <protection/>
    </xf>
    <xf numFmtId="0" fontId="88" fillId="0" borderId="0" xfId="0" applyFont="1" applyFill="1" applyBorder="1" applyAlignment="1" applyProtection="1">
      <alignment horizontal="center" vertical="center"/>
      <protection/>
    </xf>
    <xf numFmtId="0" fontId="89" fillId="0" borderId="0" xfId="0" applyFont="1" applyFill="1" applyBorder="1" applyAlignment="1" applyProtection="1">
      <alignment horizontal="left" vertical="center" indent="1"/>
      <protection/>
    </xf>
    <xf numFmtId="0" fontId="90" fillId="0" borderId="0" xfId="0" applyFont="1" applyFill="1" applyBorder="1" applyAlignment="1" applyProtection="1">
      <alignment vertical="center"/>
      <protection/>
    </xf>
    <xf numFmtId="0" fontId="91" fillId="0" borderId="0" xfId="0" applyFont="1" applyFill="1" applyBorder="1" applyAlignment="1" applyProtection="1">
      <alignment vertical="center"/>
      <protection/>
    </xf>
  </cellXfs>
  <cellStyles count="62">
    <cellStyle name="Normal" xfId="0"/>
    <cellStyle name="Currency [0]" xfId="15"/>
    <cellStyle name="20% - 强调文字颜色 3" xfId="16"/>
    <cellStyle name="输入" xfId="17"/>
    <cellStyle name="Currency" xfId="18"/>
    <cellStyle name="常规_功能分类1212zhangl"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常规_2013.1.人代会报告附表"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 2" xfId="70"/>
    <cellStyle name="常规 3" xfId="71"/>
    <cellStyle name="常规 4" xfId="72"/>
    <cellStyle name="常规 5" xfId="73"/>
    <cellStyle name="常规_人代会报告附表（定）曹铂0103" xfId="74"/>
    <cellStyle name="常规 7"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4ECF7"/>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zoomScaleSheetLayoutView="100" workbookViewId="0" topLeftCell="A13">
      <selection activeCell="B36" sqref="B36"/>
    </sheetView>
  </sheetViews>
  <sheetFormatPr defaultColWidth="12" defaultRowHeight="11.25"/>
  <cols>
    <col min="1" max="16384" width="12" style="281" customWidth="1"/>
  </cols>
  <sheetData>
    <row r="1" spans="1:10" s="281" customFormat="1" ht="77.25" customHeight="1">
      <c r="A1" s="282" t="s">
        <v>0</v>
      </c>
      <c r="B1" s="282"/>
      <c r="C1" s="282"/>
      <c r="D1" s="282"/>
      <c r="E1" s="282"/>
      <c r="F1" s="282"/>
      <c r="G1" s="282"/>
      <c r="H1" s="282"/>
      <c r="I1" s="282"/>
      <c r="J1" s="282"/>
    </row>
    <row r="2" s="281" customFormat="1" ht="20.25">
      <c r="A2" s="283" t="s">
        <v>1</v>
      </c>
    </row>
    <row r="3" spans="1:7" s="281" customFormat="1" ht="20.25">
      <c r="A3" s="284" t="s">
        <v>2</v>
      </c>
      <c r="B3" s="284"/>
      <c r="C3" s="284"/>
      <c r="D3" s="284"/>
      <c r="E3" s="284"/>
      <c r="F3" s="284"/>
      <c r="G3" s="284"/>
    </row>
    <row r="4" spans="1:6" s="281" customFormat="1" ht="20.25">
      <c r="A4" s="284" t="s">
        <v>3</v>
      </c>
      <c r="B4" s="284"/>
      <c r="C4" s="284"/>
      <c r="D4" s="284"/>
      <c r="E4" s="284"/>
      <c r="F4" s="284"/>
    </row>
    <row r="5" spans="1:6" s="281" customFormat="1" ht="20.25">
      <c r="A5" s="284" t="s">
        <v>4</v>
      </c>
      <c r="B5" s="284"/>
      <c r="C5" s="284"/>
      <c r="D5" s="284"/>
      <c r="E5" s="284"/>
      <c r="F5" s="284"/>
    </row>
    <row r="6" spans="1:6" s="281" customFormat="1" ht="20.25">
      <c r="A6" s="284" t="s">
        <v>5</v>
      </c>
      <c r="B6" s="284"/>
      <c r="C6" s="284"/>
      <c r="D6" s="284"/>
      <c r="E6" s="284"/>
      <c r="F6" s="284"/>
    </row>
    <row r="7" spans="1:6" s="281" customFormat="1" ht="20.25">
      <c r="A7" s="284" t="s">
        <v>6</v>
      </c>
      <c r="B7" s="284"/>
      <c r="C7" s="284"/>
      <c r="D7" s="284"/>
      <c r="E7" s="284"/>
      <c r="F7" s="284"/>
    </row>
    <row r="8" spans="1:7" s="281" customFormat="1" ht="20.25">
      <c r="A8" s="284" t="s">
        <v>7</v>
      </c>
      <c r="B8" s="284"/>
      <c r="C8" s="284"/>
      <c r="D8" s="284"/>
      <c r="E8" s="284"/>
      <c r="F8" s="284"/>
      <c r="G8" s="284"/>
    </row>
    <row r="9" spans="1:7" s="281" customFormat="1" ht="20.25">
      <c r="A9" s="284" t="s">
        <v>8</v>
      </c>
      <c r="B9" s="284"/>
      <c r="C9" s="284"/>
      <c r="D9" s="284"/>
      <c r="E9" s="284"/>
      <c r="F9" s="284"/>
      <c r="G9" s="284"/>
    </row>
    <row r="10" spans="1:7" s="281" customFormat="1" ht="20.25">
      <c r="A10" s="284" t="s">
        <v>9</v>
      </c>
      <c r="B10" s="284"/>
      <c r="C10" s="284"/>
      <c r="D10" s="284"/>
      <c r="E10" s="284"/>
      <c r="F10" s="284"/>
      <c r="G10" s="284"/>
    </row>
    <row r="11" spans="1:7" s="281" customFormat="1" ht="20.25">
      <c r="A11" s="284" t="s">
        <v>10</v>
      </c>
      <c r="B11" s="284"/>
      <c r="C11" s="284"/>
      <c r="D11" s="284"/>
      <c r="E11" s="284"/>
      <c r="F11" s="284"/>
      <c r="G11" s="284"/>
    </row>
    <row r="12" spans="1:7" s="281" customFormat="1" ht="20.25">
      <c r="A12" s="284" t="s">
        <v>11</v>
      </c>
      <c r="B12" s="284"/>
      <c r="C12" s="284"/>
      <c r="D12" s="284"/>
      <c r="E12" s="284"/>
      <c r="F12" s="284"/>
      <c r="G12" s="284"/>
    </row>
    <row r="13" spans="1:7" s="281" customFormat="1" ht="20.25">
      <c r="A13" s="284" t="s">
        <v>12</v>
      </c>
      <c r="B13" s="284"/>
      <c r="C13" s="284"/>
      <c r="D13" s="284"/>
      <c r="E13" s="284"/>
      <c r="F13" s="284"/>
      <c r="G13" s="284"/>
    </row>
    <row r="14" spans="1:8" s="281" customFormat="1" ht="20.25">
      <c r="A14" s="284" t="s">
        <v>13</v>
      </c>
      <c r="B14" s="284"/>
      <c r="C14" s="284"/>
      <c r="D14" s="284"/>
      <c r="E14" s="284"/>
      <c r="F14" s="284"/>
      <c r="G14" s="284"/>
      <c r="H14" s="284"/>
    </row>
    <row r="15" spans="1:8" s="281" customFormat="1" ht="20.25">
      <c r="A15" s="284" t="s">
        <v>14</v>
      </c>
      <c r="B15" s="284"/>
      <c r="C15" s="284"/>
      <c r="D15" s="284"/>
      <c r="E15" s="284"/>
      <c r="F15" s="284"/>
      <c r="G15" s="284"/>
      <c r="H15" s="284"/>
    </row>
    <row r="16" spans="1:8" s="281" customFormat="1" ht="20.25">
      <c r="A16" s="284" t="s">
        <v>15</v>
      </c>
      <c r="B16" s="284"/>
      <c r="C16" s="284"/>
      <c r="D16" s="284"/>
      <c r="E16" s="284"/>
      <c r="F16" s="284"/>
      <c r="G16" s="284"/>
      <c r="H16" s="284"/>
    </row>
    <row r="17" spans="1:8" s="281" customFormat="1" ht="20.25">
      <c r="A17" s="284" t="s">
        <v>16</v>
      </c>
      <c r="B17" s="284"/>
      <c r="C17" s="284"/>
      <c r="D17" s="284"/>
      <c r="E17" s="284"/>
      <c r="F17" s="284"/>
      <c r="G17" s="284"/>
      <c r="H17" s="284"/>
    </row>
    <row r="18" spans="1:8" s="281" customFormat="1" ht="20.25">
      <c r="A18" s="284" t="s">
        <v>17</v>
      </c>
      <c r="B18" s="284"/>
      <c r="C18" s="284"/>
      <c r="D18" s="284"/>
      <c r="E18" s="284"/>
      <c r="F18" s="284"/>
      <c r="G18" s="284"/>
      <c r="H18" s="284"/>
    </row>
    <row r="19" spans="1:8" s="281" customFormat="1" ht="20.25">
      <c r="A19" s="284" t="s">
        <v>18</v>
      </c>
      <c r="B19" s="284"/>
      <c r="C19" s="284"/>
      <c r="D19" s="284"/>
      <c r="E19" s="284"/>
      <c r="F19" s="284"/>
      <c r="G19" s="284"/>
      <c r="H19" s="284"/>
    </row>
    <row r="20" spans="1:8" s="281" customFormat="1" ht="20.25">
      <c r="A20" s="284" t="s">
        <v>19</v>
      </c>
      <c r="B20" s="284"/>
      <c r="C20" s="284"/>
      <c r="D20" s="284"/>
      <c r="E20" s="284"/>
      <c r="F20" s="284"/>
      <c r="G20" s="284"/>
      <c r="H20" s="284"/>
    </row>
    <row r="21" s="281" customFormat="1" ht="20.25">
      <c r="A21" s="283" t="s">
        <v>20</v>
      </c>
    </row>
    <row r="22" spans="1:8" s="281" customFormat="1" ht="20.25">
      <c r="A22" s="285" t="s">
        <v>21</v>
      </c>
      <c r="B22" s="284"/>
      <c r="C22" s="284"/>
      <c r="D22" s="284"/>
      <c r="E22" s="284"/>
      <c r="F22" s="284"/>
      <c r="G22" s="284"/>
      <c r="H22" s="284"/>
    </row>
    <row r="23" s="281" customFormat="1" ht="20.25">
      <c r="A23" s="283" t="s">
        <v>22</v>
      </c>
    </row>
    <row r="24" spans="1:7" s="281" customFormat="1" ht="20.25">
      <c r="A24" s="284" t="s">
        <v>23</v>
      </c>
      <c r="B24" s="284"/>
      <c r="C24" s="284"/>
      <c r="D24" s="284"/>
      <c r="E24" s="284"/>
      <c r="F24" s="284"/>
      <c r="G24" s="284"/>
    </row>
    <row r="25" spans="1:6" s="281" customFormat="1" ht="20.25">
      <c r="A25" s="284" t="s">
        <v>24</v>
      </c>
      <c r="B25" s="284"/>
      <c r="C25" s="284"/>
      <c r="D25" s="284"/>
      <c r="E25" s="284"/>
      <c r="F25" s="284"/>
    </row>
  </sheetData>
  <sheetProtection/>
  <mergeCells count="1">
    <mergeCell ref="A1:J1"/>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C27"/>
  <sheetViews>
    <sheetView zoomScaleSheetLayoutView="100" workbookViewId="0" topLeftCell="A13">
      <selection activeCell="E30" sqref="E30"/>
    </sheetView>
  </sheetViews>
  <sheetFormatPr defaultColWidth="9.33203125" defaultRowHeight="11.25"/>
  <cols>
    <col min="1" max="1" width="19.16015625" style="46" customWidth="1"/>
    <col min="2" max="2" width="77.16015625" style="43" customWidth="1"/>
    <col min="3" max="3" width="17.33203125" style="175" customWidth="1"/>
    <col min="4" max="223" width="9.33203125" style="42" customWidth="1"/>
  </cols>
  <sheetData>
    <row r="1" spans="1:3" s="42" customFormat="1" ht="20.25" customHeight="1">
      <c r="A1" s="8" t="s">
        <v>827</v>
      </c>
      <c r="B1" s="43"/>
      <c r="C1" s="175"/>
    </row>
    <row r="2" spans="1:3" s="42" customFormat="1" ht="22.5">
      <c r="A2" s="48" t="s">
        <v>828</v>
      </c>
      <c r="B2" s="49"/>
      <c r="C2" s="176"/>
    </row>
    <row r="3" spans="1:3" s="43" customFormat="1" ht="15">
      <c r="A3" s="46"/>
      <c r="C3" s="175" t="s">
        <v>59</v>
      </c>
    </row>
    <row r="4" spans="1:3" s="173" customFormat="1" ht="43.5" customHeight="1">
      <c r="A4" s="120" t="s">
        <v>829</v>
      </c>
      <c r="B4" s="177" t="s">
        <v>830</v>
      </c>
      <c r="C4" s="178" t="s">
        <v>29</v>
      </c>
    </row>
    <row r="5" spans="1:3" s="43" customFormat="1" ht="22.5" customHeight="1">
      <c r="A5" s="179" t="s">
        <v>483</v>
      </c>
      <c r="B5" s="180" t="s">
        <v>831</v>
      </c>
      <c r="C5" s="181">
        <v>79550</v>
      </c>
    </row>
    <row r="6" spans="1:3" s="43" customFormat="1" ht="22.5" customHeight="1">
      <c r="A6" s="179" t="s">
        <v>832</v>
      </c>
      <c r="B6" s="180" t="s">
        <v>833</v>
      </c>
      <c r="C6" s="181">
        <v>76380</v>
      </c>
    </row>
    <row r="7" spans="1:3" s="43" customFormat="1" ht="22.5" customHeight="1">
      <c r="A7" s="182" t="s">
        <v>834</v>
      </c>
      <c r="B7" s="183" t="s">
        <v>835</v>
      </c>
      <c r="C7" s="184">
        <v>16764</v>
      </c>
    </row>
    <row r="8" spans="1:3" s="43" customFormat="1" ht="22.5" customHeight="1">
      <c r="A8" s="182" t="s">
        <v>836</v>
      </c>
      <c r="B8" s="183" t="s">
        <v>837</v>
      </c>
      <c r="C8" s="184">
        <v>13785</v>
      </c>
    </row>
    <row r="9" spans="1:3" s="42" customFormat="1" ht="22.5" customHeight="1">
      <c r="A9" s="182" t="s">
        <v>838</v>
      </c>
      <c r="B9" s="183" t="s">
        <v>839</v>
      </c>
      <c r="C9" s="184">
        <v>32672</v>
      </c>
    </row>
    <row r="10" spans="1:3" s="42" customFormat="1" ht="22.5" customHeight="1">
      <c r="A10" s="182" t="s">
        <v>840</v>
      </c>
      <c r="B10" s="183" t="s">
        <v>841</v>
      </c>
      <c r="C10" s="184">
        <v>11839</v>
      </c>
    </row>
    <row r="11" spans="1:3" s="42" customFormat="1" ht="22.5" customHeight="1">
      <c r="A11" s="182" t="s">
        <v>842</v>
      </c>
      <c r="B11" s="183" t="s">
        <v>843</v>
      </c>
      <c r="C11" s="184">
        <v>1320</v>
      </c>
    </row>
    <row r="12" spans="1:3" s="42" customFormat="1" ht="22.5" customHeight="1">
      <c r="A12" s="179" t="s">
        <v>844</v>
      </c>
      <c r="B12" s="180" t="s">
        <v>845</v>
      </c>
      <c r="C12" s="181">
        <v>2320</v>
      </c>
    </row>
    <row r="13" spans="1:3" s="42" customFormat="1" ht="22.5" customHeight="1">
      <c r="A13" s="182" t="s">
        <v>846</v>
      </c>
      <c r="B13" s="183" t="s">
        <v>847</v>
      </c>
      <c r="C13" s="184">
        <v>2220</v>
      </c>
    </row>
    <row r="14" spans="1:3" s="42" customFormat="1" ht="22.5" customHeight="1">
      <c r="A14" s="182" t="s">
        <v>848</v>
      </c>
      <c r="B14" s="183" t="s">
        <v>849</v>
      </c>
      <c r="C14" s="184">
        <v>100</v>
      </c>
    </row>
    <row r="15" spans="1:3" s="42" customFormat="1" ht="22.5" customHeight="1">
      <c r="A15" s="179" t="s">
        <v>850</v>
      </c>
      <c r="B15" s="180" t="s">
        <v>851</v>
      </c>
      <c r="C15" s="181">
        <v>850</v>
      </c>
    </row>
    <row r="16" spans="1:3" s="42" customFormat="1" ht="22.5" customHeight="1">
      <c r="A16" s="182" t="s">
        <v>852</v>
      </c>
      <c r="B16" s="183" t="s">
        <v>853</v>
      </c>
      <c r="C16" s="184">
        <v>850</v>
      </c>
    </row>
    <row r="17" spans="1:3" s="174" customFormat="1" ht="22.5" customHeight="1">
      <c r="A17" s="179" t="s">
        <v>854</v>
      </c>
      <c r="B17" s="180" t="s">
        <v>855</v>
      </c>
      <c r="C17" s="181">
        <v>430</v>
      </c>
    </row>
    <row r="18" spans="1:3" s="174" customFormat="1" ht="22.5" customHeight="1">
      <c r="A18" s="179" t="s">
        <v>856</v>
      </c>
      <c r="B18" s="180" t="s">
        <v>857</v>
      </c>
      <c r="C18" s="185">
        <v>430</v>
      </c>
    </row>
    <row r="19" spans="1:3" s="174" customFormat="1" ht="22.5" customHeight="1">
      <c r="A19" s="182" t="s">
        <v>858</v>
      </c>
      <c r="B19" s="183" t="s">
        <v>859</v>
      </c>
      <c r="C19" s="184">
        <v>300</v>
      </c>
    </row>
    <row r="20" spans="1:3" s="174" customFormat="1" ht="22.5" customHeight="1">
      <c r="A20" s="182" t="s">
        <v>860</v>
      </c>
      <c r="B20" s="183" t="s">
        <v>861</v>
      </c>
      <c r="C20" s="184">
        <v>130</v>
      </c>
    </row>
    <row r="21" spans="1:3" s="174" customFormat="1" ht="22.5" customHeight="1">
      <c r="A21" s="179" t="s">
        <v>626</v>
      </c>
      <c r="B21" s="180" t="s">
        <v>83</v>
      </c>
      <c r="C21" s="181">
        <v>4120</v>
      </c>
    </row>
    <row r="22" spans="1:3" s="174" customFormat="1" ht="22.5" customHeight="1">
      <c r="A22" s="179" t="s">
        <v>862</v>
      </c>
      <c r="B22" s="180" t="s">
        <v>863</v>
      </c>
      <c r="C22" s="185">
        <v>4120</v>
      </c>
    </row>
    <row r="23" spans="1:3" s="174" customFormat="1" ht="22.5" customHeight="1">
      <c r="A23" s="182" t="s">
        <v>864</v>
      </c>
      <c r="B23" s="183" t="s">
        <v>865</v>
      </c>
      <c r="C23" s="184">
        <v>4120</v>
      </c>
    </row>
    <row r="24" spans="1:3" s="174" customFormat="1" ht="22.5" customHeight="1">
      <c r="A24" s="179" t="s">
        <v>630</v>
      </c>
      <c r="B24" s="180" t="s">
        <v>84</v>
      </c>
      <c r="C24" s="186">
        <v>0.19</v>
      </c>
    </row>
    <row r="25" spans="1:3" s="174" customFormat="1" ht="22.5" customHeight="1">
      <c r="A25" s="179" t="s">
        <v>862</v>
      </c>
      <c r="B25" s="180" t="s">
        <v>866</v>
      </c>
      <c r="C25" s="185">
        <v>0.19</v>
      </c>
    </row>
    <row r="26" spans="1:3" s="174" customFormat="1" ht="22.5" customHeight="1">
      <c r="A26" s="182" t="s">
        <v>864</v>
      </c>
      <c r="B26" s="183" t="s">
        <v>867</v>
      </c>
      <c r="C26" s="187">
        <v>0.19</v>
      </c>
    </row>
    <row r="27" spans="1:3" ht="22.5" customHeight="1">
      <c r="A27" s="188"/>
      <c r="B27" s="189" t="s">
        <v>90</v>
      </c>
      <c r="C27" s="190">
        <f>C5+C17+C21+C24</f>
        <v>84100</v>
      </c>
    </row>
  </sheetData>
  <sheetProtection/>
  <mergeCells count="1">
    <mergeCell ref="A2:C2"/>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X28"/>
  <sheetViews>
    <sheetView zoomScaleSheetLayoutView="100" workbookViewId="0" topLeftCell="A1">
      <selection activeCell="AC9" sqref="AC9"/>
    </sheetView>
  </sheetViews>
  <sheetFormatPr defaultColWidth="9.33203125" defaultRowHeight="11.25"/>
  <cols>
    <col min="1" max="2" width="49.33203125" style="46" customWidth="1"/>
    <col min="3" max="3" width="13.83203125" style="43" hidden="1" customWidth="1"/>
    <col min="4" max="4" width="12.83203125" style="42" hidden="1" customWidth="1"/>
    <col min="5" max="5" width="10.83203125" style="42" hidden="1" customWidth="1"/>
    <col min="6" max="6" width="12.83203125" style="114" hidden="1" customWidth="1"/>
    <col min="7" max="7" width="23.33203125" style="114" hidden="1" customWidth="1"/>
    <col min="8" max="8" width="16.66015625" style="115" hidden="1" customWidth="1"/>
    <col min="9" max="9" width="9.33203125" style="116" hidden="1" customWidth="1"/>
    <col min="10" max="11" width="9.33203125" style="42" hidden="1" customWidth="1"/>
    <col min="12" max="12" width="18.5" style="42" hidden="1" customWidth="1"/>
    <col min="13" max="13" width="10.5" style="42" hidden="1" customWidth="1"/>
    <col min="14" max="14" width="12.66015625" style="42" hidden="1" customWidth="1"/>
    <col min="15" max="15" width="9.16015625" style="42" hidden="1" customWidth="1"/>
    <col min="16" max="16" width="12" style="42" hidden="1" customWidth="1"/>
    <col min="17" max="17" width="7.83203125" style="42" hidden="1" customWidth="1"/>
    <col min="18" max="18" width="7" style="42" hidden="1" customWidth="1"/>
    <col min="19" max="19" width="8.66015625" style="42" hidden="1" customWidth="1"/>
    <col min="20" max="21" width="9.33203125" style="42" hidden="1" customWidth="1"/>
    <col min="22" max="22" width="14.16015625" style="42" hidden="1" customWidth="1"/>
    <col min="23" max="23" width="14" style="42" hidden="1" customWidth="1"/>
    <col min="24" max="24" width="9.33203125" style="42" hidden="1" customWidth="1"/>
    <col min="25" max="16384" width="9.33203125" style="42" customWidth="1"/>
  </cols>
  <sheetData>
    <row r="1" spans="1:9" s="42" customFormat="1" ht="21.75" customHeight="1">
      <c r="A1" s="8" t="s">
        <v>868</v>
      </c>
      <c r="B1" s="117"/>
      <c r="C1" s="43"/>
      <c r="F1" s="114"/>
      <c r="G1" s="114"/>
      <c r="H1" s="115"/>
      <c r="I1" s="116"/>
    </row>
    <row r="2" spans="1:9" s="42" customFormat="1" ht="51.75" customHeight="1">
      <c r="A2" s="118" t="s">
        <v>869</v>
      </c>
      <c r="B2" s="119"/>
      <c r="C2" s="43"/>
      <c r="I2" s="116"/>
    </row>
    <row r="3" spans="1:12" s="42" customFormat="1" ht="15">
      <c r="A3" s="46"/>
      <c r="B3" s="102" t="s">
        <v>692</v>
      </c>
      <c r="C3" s="43"/>
      <c r="D3" s="42">
        <v>12.11</v>
      </c>
      <c r="F3" s="42">
        <v>12.22</v>
      </c>
      <c r="I3" s="116"/>
      <c r="L3" s="42">
        <v>1.2</v>
      </c>
    </row>
    <row r="4" spans="1:14" s="113" customFormat="1" ht="39.75" customHeight="1">
      <c r="A4" s="120" t="s">
        <v>693</v>
      </c>
      <c r="B4" s="120" t="s">
        <v>29</v>
      </c>
      <c r="C4" s="121"/>
      <c r="F4" s="122" t="s">
        <v>696</v>
      </c>
      <c r="G4" s="122" t="s">
        <v>697</v>
      </c>
      <c r="H4" s="122" t="s">
        <v>698</v>
      </c>
      <c r="I4" s="131"/>
      <c r="L4" s="122" t="s">
        <v>696</v>
      </c>
      <c r="M4" s="132" t="s">
        <v>697</v>
      </c>
      <c r="N4" s="122" t="s">
        <v>698</v>
      </c>
    </row>
    <row r="5" spans="1:24" s="42" customFormat="1" ht="39.75" customHeight="1">
      <c r="A5" s="171" t="s">
        <v>699</v>
      </c>
      <c r="B5" s="123" t="s">
        <v>870</v>
      </c>
      <c r="C5" s="125">
        <v>105429</v>
      </c>
      <c r="D5" s="126">
        <v>595734.14</v>
      </c>
      <c r="E5" s="42">
        <f>104401+13602</f>
        <v>118003</v>
      </c>
      <c r="F5" s="114" t="s">
        <v>97</v>
      </c>
      <c r="G5" s="114" t="s">
        <v>702</v>
      </c>
      <c r="H5" s="115">
        <v>596221.15</v>
      </c>
      <c r="I5" s="116" t="e">
        <f>F5-A5</f>
        <v>#VALUE!</v>
      </c>
      <c r="J5" s="128" t="e">
        <f>H5-#REF!</f>
        <v>#REF!</v>
      </c>
      <c r="K5" s="128">
        <v>75943</v>
      </c>
      <c r="L5" s="114" t="s">
        <v>97</v>
      </c>
      <c r="M5" s="114" t="s">
        <v>702</v>
      </c>
      <c r="N5" s="115">
        <v>643048.95</v>
      </c>
      <c r="O5" s="116" t="e">
        <f>L5-A5</f>
        <v>#VALUE!</v>
      </c>
      <c r="P5" s="128" t="e">
        <f>N5-#REF!</f>
        <v>#REF!</v>
      </c>
      <c r="R5" s="42">
        <v>717759</v>
      </c>
      <c r="T5" s="134" t="s">
        <v>97</v>
      </c>
      <c r="U5" s="134" t="s">
        <v>702</v>
      </c>
      <c r="V5" s="135">
        <v>659380.53</v>
      </c>
      <c r="W5" s="42" t="e">
        <f>#REF!-V5</f>
        <v>#REF!</v>
      </c>
      <c r="X5" s="42" t="e">
        <f>T5-A5</f>
        <v>#VALUE!</v>
      </c>
    </row>
    <row r="6" spans="1:22" s="42" customFormat="1" ht="39.75" customHeight="1">
      <c r="A6" s="123"/>
      <c r="B6" s="124"/>
      <c r="C6" s="125"/>
      <c r="D6" s="126"/>
      <c r="F6" s="114"/>
      <c r="G6" s="114"/>
      <c r="H6" s="115"/>
      <c r="I6" s="116"/>
      <c r="J6" s="128"/>
      <c r="K6" s="128"/>
      <c r="L6" s="114"/>
      <c r="M6" s="114"/>
      <c r="N6" s="115"/>
      <c r="O6" s="116"/>
      <c r="P6" s="128"/>
      <c r="T6" s="134"/>
      <c r="U6" s="134"/>
      <c r="V6" s="135"/>
    </row>
    <row r="7" spans="1:22" s="42" customFormat="1" ht="39.75" customHeight="1">
      <c r="A7" s="123"/>
      <c r="B7" s="124"/>
      <c r="C7" s="125"/>
      <c r="D7" s="126"/>
      <c r="F7" s="114"/>
      <c r="G7" s="114"/>
      <c r="H7" s="115"/>
      <c r="I7" s="116"/>
      <c r="J7" s="128"/>
      <c r="K7" s="128"/>
      <c r="L7" s="114"/>
      <c r="M7" s="114"/>
      <c r="N7" s="115"/>
      <c r="O7" s="116"/>
      <c r="P7" s="128"/>
      <c r="T7" s="134"/>
      <c r="U7" s="134"/>
      <c r="V7" s="135"/>
    </row>
    <row r="8" spans="1:22" s="42" customFormat="1" ht="39.75" customHeight="1">
      <c r="A8" s="123"/>
      <c r="B8" s="124"/>
      <c r="C8" s="125"/>
      <c r="D8" s="126"/>
      <c r="F8" s="114"/>
      <c r="G8" s="114"/>
      <c r="H8" s="115"/>
      <c r="I8" s="116"/>
      <c r="J8" s="128"/>
      <c r="K8" s="128"/>
      <c r="L8" s="114"/>
      <c r="M8" s="114"/>
      <c r="N8" s="115"/>
      <c r="O8" s="116"/>
      <c r="P8" s="128"/>
      <c r="T8" s="134"/>
      <c r="U8" s="134"/>
      <c r="V8" s="135"/>
    </row>
    <row r="9" spans="1:22" s="42" customFormat="1" ht="39.75" customHeight="1">
      <c r="A9" s="123"/>
      <c r="B9" s="124"/>
      <c r="C9" s="125"/>
      <c r="D9" s="126"/>
      <c r="F9" s="114"/>
      <c r="G9" s="114"/>
      <c r="H9" s="115"/>
      <c r="I9" s="116"/>
      <c r="J9" s="128"/>
      <c r="K9" s="128"/>
      <c r="L9" s="114"/>
      <c r="M9" s="114"/>
      <c r="N9" s="115"/>
      <c r="O9" s="116"/>
      <c r="P9" s="128"/>
      <c r="T9" s="134"/>
      <c r="U9" s="134"/>
      <c r="V9" s="135"/>
    </row>
    <row r="10" spans="1:22" s="42" customFormat="1" ht="39.75" customHeight="1">
      <c r="A10" s="123"/>
      <c r="B10" s="124"/>
      <c r="C10" s="125"/>
      <c r="D10" s="126"/>
      <c r="F10" s="114"/>
      <c r="G10" s="114"/>
      <c r="H10" s="115"/>
      <c r="I10" s="116"/>
      <c r="J10" s="128"/>
      <c r="K10" s="128"/>
      <c r="L10" s="114"/>
      <c r="M10" s="114"/>
      <c r="N10" s="115"/>
      <c r="O10" s="116"/>
      <c r="P10" s="128"/>
      <c r="T10" s="134"/>
      <c r="U10" s="134"/>
      <c r="V10" s="135"/>
    </row>
    <row r="11" spans="1:22" s="42" customFormat="1" ht="39.75" customHeight="1">
      <c r="A11" s="123"/>
      <c r="B11" s="127"/>
      <c r="C11" s="125"/>
      <c r="D11" s="128"/>
      <c r="F11" s="114"/>
      <c r="G11" s="114"/>
      <c r="H11" s="115"/>
      <c r="I11" s="116"/>
      <c r="J11" s="128"/>
      <c r="K11" s="128"/>
      <c r="L11" s="114"/>
      <c r="M11" s="114"/>
      <c r="N11" s="115"/>
      <c r="O11" s="116"/>
      <c r="P11" s="128"/>
      <c r="T11" s="134"/>
      <c r="U11" s="134"/>
      <c r="V11" s="135"/>
    </row>
    <row r="12" spans="1:23" s="42" customFormat="1" ht="39.75" customHeight="1">
      <c r="A12" s="51" t="s">
        <v>703</v>
      </c>
      <c r="B12" s="172" t="str">
        <f>B5</f>
        <v>2000</v>
      </c>
      <c r="C12" s="43"/>
      <c r="F12" s="129">
        <f aca="true" t="shared" si="0" ref="F12:H12">""</f>
      </c>
      <c r="G12" s="129">
        <f t="shared" si="0"/>
      </c>
      <c r="H12" s="129">
        <f t="shared" si="0"/>
      </c>
      <c r="I12" s="116"/>
      <c r="L12" s="129">
        <f aca="true" t="shared" si="1" ref="L12:N12">""</f>
      </c>
      <c r="M12" s="133">
        <f t="shared" si="1"/>
      </c>
      <c r="N12" s="129">
        <f t="shared" si="1"/>
      </c>
      <c r="V12" s="136" t="e">
        <f>V13+#REF!+#REF!+#REF!+#REF!+#REF!+#REF!+#REF!+#REF!+#REF!+#REF!+#REF!+#REF!+#REF!+#REF!+#REF!+#REF!+#REF!+#REF!+#REF!+#REF!</f>
        <v>#REF!</v>
      </c>
      <c r="W12" s="136" t="e">
        <f>W13+#REF!+#REF!+#REF!+#REF!+#REF!+#REF!+#REF!+#REF!+#REF!+#REF!+#REF!+#REF!+#REF!+#REF!+#REF!+#REF!+#REF!+#REF!+#REF!+#REF!</f>
        <v>#REF!</v>
      </c>
    </row>
    <row r="13" spans="1:24" s="42" customFormat="1" ht="19.5" customHeight="1">
      <c r="A13" s="46"/>
      <c r="B13" s="46"/>
      <c r="C13" s="43"/>
      <c r="F13" s="114"/>
      <c r="G13" s="114"/>
      <c r="H13" s="115"/>
      <c r="I13" s="116"/>
      <c r="P13" s="128"/>
      <c r="T13" s="134" t="s">
        <v>626</v>
      </c>
      <c r="U13" s="134" t="s">
        <v>704</v>
      </c>
      <c r="V13" s="135">
        <v>19998</v>
      </c>
      <c r="W13" s="42" t="e">
        <f>#REF!-V13</f>
        <v>#REF!</v>
      </c>
      <c r="X13" s="42">
        <f aca="true" t="shared" si="2" ref="X13:X15">T13-A13</f>
        <v>232</v>
      </c>
    </row>
    <row r="14" spans="1:24" s="42" customFormat="1" ht="19.5" customHeight="1">
      <c r="A14" s="46"/>
      <c r="B14" s="46"/>
      <c r="C14" s="43"/>
      <c r="F14" s="114"/>
      <c r="G14" s="114"/>
      <c r="H14" s="115"/>
      <c r="I14" s="116"/>
      <c r="P14" s="128"/>
      <c r="T14" s="134" t="s">
        <v>705</v>
      </c>
      <c r="U14" s="134" t="s">
        <v>706</v>
      </c>
      <c r="V14" s="135">
        <v>19998</v>
      </c>
      <c r="W14" s="42" t="e">
        <f>#REF!-V14</f>
        <v>#REF!</v>
      </c>
      <c r="X14" s="42">
        <f t="shared" si="2"/>
        <v>23203</v>
      </c>
    </row>
    <row r="15" spans="1:24" s="42" customFormat="1" ht="19.5" customHeight="1">
      <c r="A15" s="46"/>
      <c r="B15" s="46"/>
      <c r="C15" s="43"/>
      <c r="F15" s="114"/>
      <c r="G15" s="114"/>
      <c r="H15" s="115"/>
      <c r="I15" s="116"/>
      <c r="P15" s="128"/>
      <c r="T15" s="134" t="s">
        <v>628</v>
      </c>
      <c r="U15" s="134" t="s">
        <v>707</v>
      </c>
      <c r="V15" s="135">
        <v>19998</v>
      </c>
      <c r="W15" s="42" t="e">
        <f>#REF!-V15</f>
        <v>#REF!</v>
      </c>
      <c r="X15" s="42">
        <f t="shared" si="2"/>
        <v>2320301</v>
      </c>
    </row>
    <row r="16" spans="1:16" s="42" customFormat="1" ht="19.5" customHeight="1">
      <c r="A16" s="46"/>
      <c r="B16" s="46"/>
      <c r="C16" s="43"/>
      <c r="F16" s="114"/>
      <c r="G16" s="114"/>
      <c r="H16" s="115"/>
      <c r="I16" s="116"/>
      <c r="P16" s="128"/>
    </row>
    <row r="17" s="42" customFormat="1" ht="19.5" customHeight="1">
      <c r="P17" s="128"/>
    </row>
    <row r="18" s="42" customFormat="1" ht="19.5" customHeight="1">
      <c r="P18" s="128"/>
    </row>
    <row r="19" s="42" customFormat="1" ht="19.5" customHeight="1">
      <c r="P19" s="128"/>
    </row>
    <row r="20" s="42" customFormat="1" ht="19.5" customHeight="1">
      <c r="P20" s="128"/>
    </row>
    <row r="21" s="42" customFormat="1" ht="19.5" customHeight="1">
      <c r="P21" s="128"/>
    </row>
    <row r="22" s="42" customFormat="1" ht="19.5" customHeight="1">
      <c r="P22" s="128"/>
    </row>
    <row r="23" s="42" customFormat="1" ht="19.5" customHeight="1">
      <c r="P23" s="128"/>
    </row>
    <row r="24" s="42" customFormat="1" ht="19.5" customHeight="1">
      <c r="P24" s="128"/>
    </row>
    <row r="25" s="42" customFormat="1" ht="19.5" customHeight="1">
      <c r="P25" s="128"/>
    </row>
    <row r="26" s="42" customFormat="1" ht="19.5" customHeight="1">
      <c r="P26" s="128"/>
    </row>
    <row r="27" s="42" customFormat="1" ht="19.5" customHeight="1">
      <c r="P27" s="128"/>
    </row>
    <row r="28" s="42" customFormat="1" ht="19.5" customHeight="1">
      <c r="P28" s="128"/>
    </row>
  </sheetData>
  <sheetProtection/>
  <mergeCells count="1">
    <mergeCell ref="A2:B2"/>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IP17"/>
  <sheetViews>
    <sheetView zoomScaleSheetLayoutView="100" workbookViewId="0" topLeftCell="A7">
      <selection activeCell="D15" sqref="D15"/>
    </sheetView>
  </sheetViews>
  <sheetFormatPr defaultColWidth="10.5" defaultRowHeight="11.25"/>
  <cols>
    <col min="1" max="1" width="80.33203125" style="92" customWidth="1"/>
    <col min="2" max="2" width="31.16015625" style="161" customWidth="1"/>
    <col min="3" max="248" width="10.5" style="92" customWidth="1"/>
    <col min="249" max="249" width="47.66015625" style="92" customWidth="1"/>
    <col min="250" max="250" width="10.5" style="92" hidden="1" customWidth="1"/>
  </cols>
  <sheetData>
    <row r="1" spans="1:2" s="92" customFormat="1" ht="27" customHeight="1">
      <c r="A1" s="97" t="s">
        <v>871</v>
      </c>
      <c r="B1" s="162"/>
    </row>
    <row r="2" spans="1:2" s="92" customFormat="1" ht="39.75" customHeight="1">
      <c r="A2" s="163" t="s">
        <v>872</v>
      </c>
      <c r="B2" s="163"/>
    </row>
    <row r="3" spans="1:2" s="93" customFormat="1" ht="18.75" customHeight="1">
      <c r="A3" s="101"/>
      <c r="B3" s="164" t="s">
        <v>692</v>
      </c>
    </row>
    <row r="4" spans="1:2" s="94" customFormat="1" ht="53.25" customHeight="1">
      <c r="A4" s="103" t="s">
        <v>710</v>
      </c>
      <c r="B4" s="165" t="s">
        <v>29</v>
      </c>
    </row>
    <row r="5" spans="1:250" s="95" customFormat="1" ht="31.5" customHeight="1">
      <c r="A5" s="166" t="s">
        <v>732</v>
      </c>
      <c r="B5" s="167">
        <v>139.48</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c r="IN5" s="168"/>
      <c r="IO5" s="168"/>
      <c r="IP5" s="168"/>
    </row>
    <row r="6" spans="1:250" s="95" customFormat="1" ht="31.5" customHeight="1">
      <c r="A6" s="166" t="s">
        <v>873</v>
      </c>
      <c r="B6" s="167">
        <v>625.14</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c r="HW6" s="168"/>
      <c r="HX6" s="168"/>
      <c r="HY6" s="168"/>
      <c r="HZ6" s="168"/>
      <c r="IA6" s="168"/>
      <c r="IB6" s="168"/>
      <c r="IC6" s="168"/>
      <c r="ID6" s="168"/>
      <c r="IE6" s="168"/>
      <c r="IF6" s="168"/>
      <c r="IG6" s="168"/>
      <c r="IH6" s="168"/>
      <c r="II6" s="168"/>
      <c r="IJ6" s="168"/>
      <c r="IK6" s="168"/>
      <c r="IL6" s="168"/>
      <c r="IM6" s="168"/>
      <c r="IN6" s="168"/>
      <c r="IO6" s="168"/>
      <c r="IP6" s="168"/>
    </row>
    <row r="7" spans="1:250" s="95" customFormat="1" ht="31.5" customHeight="1">
      <c r="A7" s="166" t="s">
        <v>874</v>
      </c>
      <c r="B7" s="167">
        <v>533.14</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c r="IN7" s="168"/>
      <c r="IO7" s="168"/>
      <c r="IP7" s="168"/>
    </row>
    <row r="8" spans="1:250" s="95" customFormat="1" ht="31.5" customHeight="1">
      <c r="A8" s="166" t="s">
        <v>875</v>
      </c>
      <c r="B8" s="167">
        <v>74</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c r="HN8" s="168"/>
      <c r="HO8" s="168"/>
      <c r="HP8" s="168"/>
      <c r="HQ8" s="168"/>
      <c r="HR8" s="168"/>
      <c r="HS8" s="168"/>
      <c r="HT8" s="168"/>
      <c r="HU8" s="168"/>
      <c r="HV8" s="168"/>
      <c r="HW8" s="168"/>
      <c r="HX8" s="168"/>
      <c r="HY8" s="168"/>
      <c r="HZ8" s="168"/>
      <c r="IA8" s="168"/>
      <c r="IB8" s="168"/>
      <c r="IC8" s="168"/>
      <c r="ID8" s="168"/>
      <c r="IE8" s="168"/>
      <c r="IF8" s="168"/>
      <c r="IG8" s="168"/>
      <c r="IH8" s="168"/>
      <c r="II8" s="168"/>
      <c r="IJ8" s="168"/>
      <c r="IK8" s="168"/>
      <c r="IL8" s="168"/>
      <c r="IM8" s="168"/>
      <c r="IN8" s="168"/>
      <c r="IO8" s="168"/>
      <c r="IP8" s="168"/>
    </row>
    <row r="9" spans="1:250" s="95" customFormat="1" ht="31.5" customHeight="1">
      <c r="A9" s="166" t="s">
        <v>751</v>
      </c>
      <c r="B9" s="167">
        <v>48.44</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c r="HN9" s="168"/>
      <c r="HO9" s="168"/>
      <c r="HP9" s="168"/>
      <c r="HQ9" s="168"/>
      <c r="HR9" s="168"/>
      <c r="HS9" s="168"/>
      <c r="HT9" s="168"/>
      <c r="HU9" s="168"/>
      <c r="HV9" s="168"/>
      <c r="HW9" s="168"/>
      <c r="HX9" s="168"/>
      <c r="HY9" s="168"/>
      <c r="HZ9" s="168"/>
      <c r="IA9" s="168"/>
      <c r="IB9" s="168"/>
      <c r="IC9" s="168"/>
      <c r="ID9" s="168"/>
      <c r="IE9" s="168"/>
      <c r="IF9" s="168"/>
      <c r="IG9" s="168"/>
      <c r="IH9" s="168"/>
      <c r="II9" s="168"/>
      <c r="IJ9" s="168"/>
      <c r="IK9" s="168"/>
      <c r="IL9" s="168"/>
      <c r="IM9" s="168"/>
      <c r="IN9" s="168"/>
      <c r="IO9" s="168"/>
      <c r="IP9" s="168"/>
    </row>
    <row r="10" spans="1:250" s="95" customFormat="1" ht="31.5" customHeight="1">
      <c r="A10" s="166" t="s">
        <v>876</v>
      </c>
      <c r="B10" s="167">
        <v>341</v>
      </c>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c r="GF10" s="168"/>
      <c r="GG10" s="168"/>
      <c r="GH10" s="168"/>
      <c r="GI10" s="168"/>
      <c r="GJ10" s="168"/>
      <c r="GK10" s="168"/>
      <c r="GL10" s="168"/>
      <c r="GM10" s="168"/>
      <c r="GN10" s="168"/>
      <c r="GO10" s="168"/>
      <c r="GP10" s="168"/>
      <c r="GQ10" s="168"/>
      <c r="GR10" s="168"/>
      <c r="GS10" s="168"/>
      <c r="GT10" s="168"/>
      <c r="GU10" s="168"/>
      <c r="GV10" s="168"/>
      <c r="GW10" s="168"/>
      <c r="GX10" s="168"/>
      <c r="GY10" s="168"/>
      <c r="GZ10" s="168"/>
      <c r="HA10" s="168"/>
      <c r="HB10" s="168"/>
      <c r="HC10" s="168"/>
      <c r="HD10" s="168"/>
      <c r="HE10" s="168"/>
      <c r="HF10" s="168"/>
      <c r="HG10" s="168"/>
      <c r="HH10" s="168"/>
      <c r="HI10" s="168"/>
      <c r="HJ10" s="168"/>
      <c r="HK10" s="168"/>
      <c r="HL10" s="168"/>
      <c r="HM10" s="168"/>
      <c r="HN10" s="168"/>
      <c r="HO10" s="168"/>
      <c r="HP10" s="168"/>
      <c r="HQ10" s="168"/>
      <c r="HR10" s="168"/>
      <c r="HS10" s="168"/>
      <c r="HT10" s="168"/>
      <c r="HU10" s="168"/>
      <c r="HV10" s="168"/>
      <c r="HW10" s="168"/>
      <c r="HX10" s="168"/>
      <c r="HY10" s="168"/>
      <c r="HZ10" s="168"/>
      <c r="IA10" s="168"/>
      <c r="IB10" s="168"/>
      <c r="IC10" s="168"/>
      <c r="ID10" s="168"/>
      <c r="IE10" s="168"/>
      <c r="IF10" s="168"/>
      <c r="IG10" s="168"/>
      <c r="IH10" s="168"/>
      <c r="II10" s="168"/>
      <c r="IJ10" s="168"/>
      <c r="IK10" s="168"/>
      <c r="IL10" s="168"/>
      <c r="IM10" s="168"/>
      <c r="IN10" s="168"/>
      <c r="IO10" s="168"/>
      <c r="IP10" s="168"/>
    </row>
    <row r="11" spans="1:250" s="95" customFormat="1" ht="31.5" customHeight="1">
      <c r="A11" s="166" t="s">
        <v>761</v>
      </c>
      <c r="B11" s="167">
        <v>104</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c r="GF11" s="168"/>
      <c r="GG11" s="168"/>
      <c r="GH11" s="168"/>
      <c r="GI11" s="168"/>
      <c r="GJ11" s="168"/>
      <c r="GK11" s="168"/>
      <c r="GL11" s="168"/>
      <c r="GM11" s="168"/>
      <c r="GN11" s="168"/>
      <c r="GO11" s="168"/>
      <c r="GP11" s="168"/>
      <c r="GQ11" s="168"/>
      <c r="GR11" s="168"/>
      <c r="GS11" s="168"/>
      <c r="GT11" s="168"/>
      <c r="GU11" s="168"/>
      <c r="GV11" s="168"/>
      <c r="GW11" s="168"/>
      <c r="GX11" s="168"/>
      <c r="GY11" s="168"/>
      <c r="GZ11" s="168"/>
      <c r="HA11" s="168"/>
      <c r="HB11" s="168"/>
      <c r="HC11" s="168"/>
      <c r="HD11" s="168"/>
      <c r="HE11" s="168"/>
      <c r="HF11" s="168"/>
      <c r="HG11" s="168"/>
      <c r="HH11" s="168"/>
      <c r="HI11" s="168"/>
      <c r="HJ11" s="168"/>
      <c r="HK11" s="168"/>
      <c r="HL11" s="168"/>
      <c r="HM11" s="168"/>
      <c r="HN11" s="168"/>
      <c r="HO11" s="168"/>
      <c r="HP11" s="168"/>
      <c r="HQ11" s="168"/>
      <c r="HR11" s="168"/>
      <c r="HS11" s="168"/>
      <c r="HT11" s="168"/>
      <c r="HU11" s="168"/>
      <c r="HV11" s="168"/>
      <c r="HW11" s="168"/>
      <c r="HX11" s="168"/>
      <c r="HY11" s="168"/>
      <c r="HZ11" s="168"/>
      <c r="IA11" s="168"/>
      <c r="IB11" s="168"/>
      <c r="IC11" s="168"/>
      <c r="ID11" s="168"/>
      <c r="IE11" s="168"/>
      <c r="IF11" s="168"/>
      <c r="IG11" s="168"/>
      <c r="IH11" s="168"/>
      <c r="II11" s="168"/>
      <c r="IJ11" s="168"/>
      <c r="IK11" s="168"/>
      <c r="IL11" s="168"/>
      <c r="IM11" s="168"/>
      <c r="IN11" s="168"/>
      <c r="IO11" s="168"/>
      <c r="IP11" s="168"/>
    </row>
    <row r="12" spans="1:250" s="160" customFormat="1" ht="31.5" customHeight="1">
      <c r="A12" s="166" t="s">
        <v>877</v>
      </c>
      <c r="B12" s="167">
        <v>22</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c r="GF12" s="168"/>
      <c r="GG12" s="168"/>
      <c r="GH12" s="168"/>
      <c r="GI12" s="168"/>
      <c r="GJ12" s="168"/>
      <c r="GK12" s="168"/>
      <c r="GL12" s="168"/>
      <c r="GM12" s="168"/>
      <c r="GN12" s="168"/>
      <c r="GO12" s="168"/>
      <c r="GP12" s="168"/>
      <c r="GQ12" s="168"/>
      <c r="GR12" s="168"/>
      <c r="GS12" s="168"/>
      <c r="GT12" s="168"/>
      <c r="GU12" s="168"/>
      <c r="GV12" s="168"/>
      <c r="GW12" s="168"/>
      <c r="GX12" s="168"/>
      <c r="GY12" s="168"/>
      <c r="GZ12" s="168"/>
      <c r="HA12" s="168"/>
      <c r="HB12" s="168"/>
      <c r="HC12" s="168"/>
      <c r="HD12" s="168"/>
      <c r="HE12" s="168"/>
      <c r="HF12" s="168"/>
      <c r="HG12" s="168"/>
      <c r="HH12" s="168"/>
      <c r="HI12" s="168"/>
      <c r="HJ12" s="168"/>
      <c r="HK12" s="168"/>
      <c r="HL12" s="168"/>
      <c r="HM12" s="168"/>
      <c r="HN12" s="168"/>
      <c r="HO12" s="168"/>
      <c r="HP12" s="168"/>
      <c r="HQ12" s="168"/>
      <c r="HR12" s="168"/>
      <c r="HS12" s="168"/>
      <c r="HT12" s="168"/>
      <c r="HU12" s="168"/>
      <c r="HV12" s="168"/>
      <c r="HW12" s="168"/>
      <c r="HX12" s="168"/>
      <c r="HY12" s="168"/>
      <c r="HZ12" s="168"/>
      <c r="IA12" s="168"/>
      <c r="IB12" s="168"/>
      <c r="IC12" s="168"/>
      <c r="ID12" s="168"/>
      <c r="IE12" s="168"/>
      <c r="IF12" s="168"/>
      <c r="IG12" s="168"/>
      <c r="IH12" s="168"/>
      <c r="II12" s="168"/>
      <c r="IJ12" s="168"/>
      <c r="IK12" s="168"/>
      <c r="IL12" s="168"/>
      <c r="IM12" s="168"/>
      <c r="IN12" s="168"/>
      <c r="IO12" s="168"/>
      <c r="IP12" s="168"/>
    </row>
    <row r="13" spans="1:250" s="160" customFormat="1" ht="31.5" customHeight="1">
      <c r="A13" s="166" t="s">
        <v>878</v>
      </c>
      <c r="B13" s="167">
        <v>77.58</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168"/>
      <c r="HW13" s="168"/>
      <c r="HX13" s="168"/>
      <c r="HY13" s="168"/>
      <c r="HZ13" s="168"/>
      <c r="IA13" s="168"/>
      <c r="IB13" s="168"/>
      <c r="IC13" s="168"/>
      <c r="ID13" s="168"/>
      <c r="IE13" s="168"/>
      <c r="IF13" s="168"/>
      <c r="IG13" s="168"/>
      <c r="IH13" s="168"/>
      <c r="II13" s="168"/>
      <c r="IJ13" s="168"/>
      <c r="IK13" s="168"/>
      <c r="IL13" s="168"/>
      <c r="IM13" s="168"/>
      <c r="IN13" s="168"/>
      <c r="IO13" s="168"/>
      <c r="IP13" s="168"/>
    </row>
    <row r="14" spans="1:2" ht="31.5" customHeight="1">
      <c r="A14" s="166" t="s">
        <v>879</v>
      </c>
      <c r="B14" s="167">
        <v>1</v>
      </c>
    </row>
    <row r="15" spans="1:2" ht="31.5" customHeight="1">
      <c r="A15" s="166" t="s">
        <v>880</v>
      </c>
      <c r="B15" s="167">
        <v>10</v>
      </c>
    </row>
    <row r="16" spans="1:2" ht="31.5" customHeight="1">
      <c r="A16" s="166" t="s">
        <v>881</v>
      </c>
      <c r="B16" s="167">
        <v>24.22</v>
      </c>
    </row>
    <row r="17" spans="1:2" ht="31.5" customHeight="1">
      <c r="A17" s="169" t="s">
        <v>90</v>
      </c>
      <c r="B17" s="170">
        <f>SUM(B5:B16)</f>
        <v>2000</v>
      </c>
    </row>
  </sheetData>
  <sheetProtection/>
  <mergeCells count="1">
    <mergeCell ref="A2:B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SheetLayoutView="100" workbookViewId="0" topLeftCell="A1">
      <selection activeCell="D10" sqref="D10"/>
    </sheetView>
  </sheetViews>
  <sheetFormatPr defaultColWidth="12" defaultRowHeight="11.25"/>
  <cols>
    <col min="1" max="1" width="44.33203125" style="67" customWidth="1"/>
    <col min="2" max="2" width="44.33203125" style="72" customWidth="1"/>
    <col min="3" max="16384" width="12" style="67" customWidth="1"/>
  </cols>
  <sheetData>
    <row r="1" spans="1:2" s="67" customFormat="1" ht="21" customHeight="1">
      <c r="A1" s="73" t="s">
        <v>882</v>
      </c>
      <c r="B1" s="72"/>
    </row>
    <row r="2" spans="1:2" s="67" customFormat="1" ht="24.75" customHeight="1">
      <c r="A2" s="74" t="s">
        <v>883</v>
      </c>
      <c r="B2" s="74"/>
    </row>
    <row r="3" s="68" customFormat="1" ht="24" customHeight="1">
      <c r="B3" s="76" t="s">
        <v>59</v>
      </c>
    </row>
    <row r="4" spans="1:2" s="152" customFormat="1" ht="51" customHeight="1">
      <c r="A4" s="154" t="s">
        <v>60</v>
      </c>
      <c r="B4" s="155" t="s">
        <v>29</v>
      </c>
    </row>
    <row r="5" spans="1:2" s="153" customFormat="1" ht="39" customHeight="1">
      <c r="A5" s="156" t="s">
        <v>884</v>
      </c>
      <c r="B5" s="157"/>
    </row>
    <row r="6" spans="1:2" s="153" customFormat="1" ht="39" customHeight="1">
      <c r="A6" s="156" t="s">
        <v>885</v>
      </c>
      <c r="B6" s="157"/>
    </row>
    <row r="7" spans="1:2" s="153" customFormat="1" ht="39" customHeight="1">
      <c r="A7" s="156" t="s">
        <v>886</v>
      </c>
      <c r="B7" s="157"/>
    </row>
    <row r="8" spans="1:2" s="153" customFormat="1" ht="39" customHeight="1">
      <c r="A8" s="156" t="s">
        <v>887</v>
      </c>
      <c r="B8" s="157"/>
    </row>
    <row r="9" spans="1:2" s="153" customFormat="1" ht="39" customHeight="1">
      <c r="A9" s="156" t="s">
        <v>888</v>
      </c>
      <c r="B9" s="157"/>
    </row>
    <row r="10" spans="1:2" s="153" customFormat="1" ht="39" customHeight="1">
      <c r="A10" s="158" t="s">
        <v>889</v>
      </c>
      <c r="B10" s="159"/>
    </row>
    <row r="11" spans="1:2" s="153" customFormat="1" ht="39" customHeight="1">
      <c r="A11" s="156" t="s">
        <v>890</v>
      </c>
      <c r="B11" s="157"/>
    </row>
    <row r="12" spans="1:2" s="153" customFormat="1" ht="39" customHeight="1">
      <c r="A12" s="158" t="s">
        <v>891</v>
      </c>
      <c r="B12" s="159"/>
    </row>
    <row r="13" spans="1:2" s="67" customFormat="1" ht="22.5" customHeight="1">
      <c r="A13" s="151" t="s">
        <v>892</v>
      </c>
      <c r="B13" s="72"/>
    </row>
  </sheetData>
  <sheetProtection/>
  <mergeCells count="1">
    <mergeCell ref="A2:B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B32"/>
  <sheetViews>
    <sheetView zoomScaleSheetLayoutView="100" workbookViewId="0" topLeftCell="A4">
      <selection activeCell="I7" sqref="I7"/>
    </sheetView>
  </sheetViews>
  <sheetFormatPr defaultColWidth="9.33203125" defaultRowHeight="11.25"/>
  <cols>
    <col min="1" max="1" width="46.83203125" style="46" customWidth="1"/>
    <col min="2" max="2" width="39.33203125" style="139" customWidth="1"/>
    <col min="3" max="226" width="9.33203125" style="42" customWidth="1"/>
  </cols>
  <sheetData>
    <row r="1" spans="1:2" s="42" customFormat="1" ht="29.25" customHeight="1">
      <c r="A1" s="8" t="s">
        <v>893</v>
      </c>
      <c r="B1" s="139"/>
    </row>
    <row r="2" spans="1:2" s="42" customFormat="1" ht="28.5" customHeight="1">
      <c r="A2" s="48" t="s">
        <v>894</v>
      </c>
      <c r="B2" s="50"/>
    </row>
    <row r="3" spans="1:2" s="43" customFormat="1" ht="21.75" customHeight="1">
      <c r="A3" s="46"/>
      <c r="B3" s="143" t="s">
        <v>59</v>
      </c>
    </row>
    <row r="4" spans="1:2" s="43" customFormat="1" ht="39" customHeight="1">
      <c r="A4" s="120" t="s">
        <v>60</v>
      </c>
      <c r="B4" s="53" t="s">
        <v>61</v>
      </c>
    </row>
    <row r="5" spans="1:2" s="46" customFormat="1" ht="39" customHeight="1">
      <c r="A5" s="144" t="s">
        <v>62</v>
      </c>
      <c r="B5" s="51" t="s">
        <v>895</v>
      </c>
    </row>
    <row r="6" spans="1:2" s="46" customFormat="1" ht="39" customHeight="1">
      <c r="A6" s="145" t="s">
        <v>896</v>
      </c>
      <c r="B6" s="146"/>
    </row>
    <row r="7" spans="1:2" s="46" customFormat="1" ht="39" customHeight="1">
      <c r="A7" s="145" t="s">
        <v>897</v>
      </c>
      <c r="B7" s="146"/>
    </row>
    <row r="8" spans="1:2" s="46" customFormat="1" ht="39" customHeight="1">
      <c r="A8" s="145" t="s">
        <v>898</v>
      </c>
      <c r="B8" s="146"/>
    </row>
    <row r="9" spans="1:2" s="46" customFormat="1" ht="39" customHeight="1">
      <c r="A9" s="145" t="s">
        <v>899</v>
      </c>
      <c r="B9" s="146"/>
    </row>
    <row r="10" spans="1:2" s="46" customFormat="1" ht="39" customHeight="1">
      <c r="A10" s="145" t="s">
        <v>900</v>
      </c>
      <c r="B10" s="146"/>
    </row>
    <row r="11" spans="1:2" s="46" customFormat="1" ht="39" customHeight="1">
      <c r="A11" s="145" t="s">
        <v>901</v>
      </c>
      <c r="B11" s="146"/>
    </row>
    <row r="12" spans="1:2" s="46" customFormat="1" ht="39" customHeight="1">
      <c r="A12" s="147" t="s">
        <v>902</v>
      </c>
      <c r="B12" s="148"/>
    </row>
    <row r="13" spans="1:2" s="46" customFormat="1" ht="39" customHeight="1">
      <c r="A13" s="147" t="s">
        <v>903</v>
      </c>
      <c r="B13" s="148"/>
    </row>
    <row r="14" spans="1:2" s="43" customFormat="1" ht="39" customHeight="1">
      <c r="A14" s="144" t="s">
        <v>825</v>
      </c>
      <c r="B14" s="140"/>
    </row>
    <row r="15" spans="1:2" s="43" customFormat="1" ht="39" customHeight="1">
      <c r="A15" s="149"/>
      <c r="B15" s="140"/>
    </row>
    <row r="16" spans="1:2" s="43" customFormat="1" ht="39" customHeight="1">
      <c r="A16" s="150" t="s">
        <v>90</v>
      </c>
      <c r="B16" s="142"/>
    </row>
    <row r="17" spans="1:2" s="42" customFormat="1" ht="19.5" customHeight="1">
      <c r="A17" s="151" t="s">
        <v>892</v>
      </c>
      <c r="B17" s="139"/>
    </row>
    <row r="18" spans="1:2" s="42" customFormat="1" ht="19.5" customHeight="1">
      <c r="A18" s="46"/>
      <c r="B18" s="139"/>
    </row>
    <row r="19" spans="1:2" s="42" customFormat="1" ht="19.5" customHeight="1">
      <c r="A19" s="46"/>
      <c r="B19" s="139"/>
    </row>
    <row r="20" spans="1:2" s="42" customFormat="1" ht="19.5" customHeight="1">
      <c r="A20" s="46"/>
      <c r="B20" s="139"/>
    </row>
    <row r="21" spans="1:2" s="42" customFormat="1" ht="19.5" customHeight="1">
      <c r="A21" s="46"/>
      <c r="B21" s="139"/>
    </row>
    <row r="22" spans="1:2" s="42" customFormat="1" ht="19.5" customHeight="1">
      <c r="A22" s="46"/>
      <c r="B22" s="139"/>
    </row>
    <row r="23" spans="1:2" s="42" customFormat="1" ht="19.5" customHeight="1">
      <c r="A23" s="46"/>
      <c r="B23" s="139"/>
    </row>
    <row r="24" spans="1:2" s="42" customFormat="1" ht="19.5" customHeight="1">
      <c r="A24" s="46"/>
      <c r="B24" s="139"/>
    </row>
    <row r="25" spans="1:2" s="42" customFormat="1" ht="19.5" customHeight="1">
      <c r="A25" s="46"/>
      <c r="B25" s="139"/>
    </row>
    <row r="26" spans="1:2" s="42" customFormat="1" ht="19.5" customHeight="1">
      <c r="A26" s="46"/>
      <c r="B26" s="139"/>
    </row>
    <row r="27" spans="1:2" s="42" customFormat="1" ht="19.5" customHeight="1">
      <c r="A27" s="46"/>
      <c r="B27" s="139"/>
    </row>
    <row r="28" spans="1:2" s="42" customFormat="1" ht="19.5" customHeight="1">
      <c r="A28" s="46"/>
      <c r="B28" s="139"/>
    </row>
    <row r="29" spans="1:2" s="42" customFormat="1" ht="19.5" customHeight="1">
      <c r="A29" s="46"/>
      <c r="B29" s="139"/>
    </row>
    <row r="30" spans="1:2" s="42" customFormat="1" ht="19.5" customHeight="1">
      <c r="A30" s="46"/>
      <c r="B30" s="139"/>
    </row>
    <row r="31" spans="1:2" s="42" customFormat="1" ht="19.5" customHeight="1">
      <c r="A31" s="46"/>
      <c r="B31" s="139"/>
    </row>
    <row r="32" spans="1:2" s="42" customFormat="1" ht="19.5" customHeight="1">
      <c r="A32" s="46"/>
      <c r="B32" s="139"/>
    </row>
  </sheetData>
  <sheetProtection/>
  <mergeCells count="1">
    <mergeCell ref="A2:B2"/>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C28"/>
  <sheetViews>
    <sheetView zoomScaleSheetLayoutView="100" workbookViewId="0" topLeftCell="A4">
      <selection activeCell="E8" sqref="E8"/>
    </sheetView>
  </sheetViews>
  <sheetFormatPr defaultColWidth="9.33203125" defaultRowHeight="11.25"/>
  <cols>
    <col min="1" max="1" width="19.5" style="46" customWidth="1"/>
    <col min="2" max="2" width="62.16015625" style="43" customWidth="1"/>
    <col min="3" max="3" width="17.33203125" style="139" customWidth="1"/>
    <col min="4" max="223" width="9.33203125" style="42" customWidth="1"/>
  </cols>
  <sheetData>
    <row r="1" spans="1:3" s="42" customFormat="1" ht="23.25" customHeight="1">
      <c r="A1" s="8" t="s">
        <v>904</v>
      </c>
      <c r="B1" s="43"/>
      <c r="C1" s="139"/>
    </row>
    <row r="2" spans="1:3" s="42" customFormat="1" ht="22.5">
      <c r="A2" s="48" t="s">
        <v>905</v>
      </c>
      <c r="B2" s="49"/>
      <c r="C2" s="50"/>
    </row>
    <row r="3" spans="1:3" s="42" customFormat="1" ht="15">
      <c r="A3" s="46"/>
      <c r="B3" s="43"/>
      <c r="C3" s="102" t="s">
        <v>692</v>
      </c>
    </row>
    <row r="4" spans="1:3" s="42" customFormat="1" ht="45.75" customHeight="1">
      <c r="A4" s="51" t="s">
        <v>906</v>
      </c>
      <c r="B4" s="52" t="s">
        <v>94</v>
      </c>
      <c r="C4" s="53" t="s">
        <v>61</v>
      </c>
    </row>
    <row r="5" spans="1:3" s="42" customFormat="1" ht="45.75" customHeight="1">
      <c r="A5" s="54" t="s">
        <v>907</v>
      </c>
      <c r="B5" s="55" t="s">
        <v>908</v>
      </c>
      <c r="C5" s="140"/>
    </row>
    <row r="6" spans="1:3" s="137" customFormat="1" ht="45.75" customHeight="1">
      <c r="A6" s="57" t="s">
        <v>909</v>
      </c>
      <c r="B6" s="141" t="s">
        <v>910</v>
      </c>
      <c r="C6" s="127"/>
    </row>
    <row r="7" spans="1:3" s="138" customFormat="1" ht="45.75" customHeight="1">
      <c r="A7" s="59" t="s">
        <v>911</v>
      </c>
      <c r="B7" s="59" t="s">
        <v>912</v>
      </c>
      <c r="C7" s="59"/>
    </row>
    <row r="8" spans="1:3" s="42" customFormat="1" ht="45.75" customHeight="1">
      <c r="A8" s="127" t="s">
        <v>826</v>
      </c>
      <c r="B8" s="60"/>
      <c r="C8" s="140"/>
    </row>
    <row r="9" spans="1:3" s="42" customFormat="1" ht="45.75" customHeight="1">
      <c r="A9" s="57" t="s">
        <v>913</v>
      </c>
      <c r="B9" s="57" t="s">
        <v>914</v>
      </c>
      <c r="C9" s="140"/>
    </row>
    <row r="10" spans="1:3" s="42" customFormat="1" ht="45.75" customHeight="1">
      <c r="A10" s="59" t="s">
        <v>915</v>
      </c>
      <c r="B10" s="59" t="s">
        <v>916</v>
      </c>
      <c r="C10" s="140"/>
    </row>
    <row r="11" spans="1:3" s="42" customFormat="1" ht="45.75" customHeight="1">
      <c r="A11" s="127" t="s">
        <v>826</v>
      </c>
      <c r="B11" s="60"/>
      <c r="C11" s="140"/>
    </row>
    <row r="12" spans="1:3" s="42" customFormat="1" ht="45.75" customHeight="1">
      <c r="A12" s="65" t="s">
        <v>703</v>
      </c>
      <c r="B12" s="66"/>
      <c r="C12" s="142"/>
    </row>
    <row r="13" spans="1:3" s="42" customFormat="1" ht="19.5" customHeight="1">
      <c r="A13" s="46" t="s">
        <v>892</v>
      </c>
      <c r="B13" s="43"/>
      <c r="C13" s="139"/>
    </row>
    <row r="14" spans="1:3" s="42" customFormat="1" ht="19.5" customHeight="1">
      <c r="A14" s="46"/>
      <c r="B14" s="43"/>
      <c r="C14" s="139"/>
    </row>
    <row r="15" spans="1:3" s="42" customFormat="1" ht="19.5" customHeight="1">
      <c r="A15" s="46"/>
      <c r="B15" s="43"/>
      <c r="C15" s="139"/>
    </row>
    <row r="16" spans="1:3" s="42" customFormat="1" ht="19.5" customHeight="1">
      <c r="A16" s="46"/>
      <c r="B16" s="43"/>
      <c r="C16" s="139"/>
    </row>
    <row r="17" spans="1:3" s="42" customFormat="1" ht="19.5" customHeight="1">
      <c r="A17" s="46"/>
      <c r="B17" s="43"/>
      <c r="C17" s="139"/>
    </row>
    <row r="18" spans="1:3" s="42" customFormat="1" ht="19.5" customHeight="1">
      <c r="A18" s="46"/>
      <c r="B18" s="43"/>
      <c r="C18" s="139"/>
    </row>
    <row r="19" spans="1:3" s="42" customFormat="1" ht="19.5" customHeight="1">
      <c r="A19" s="46"/>
      <c r="B19" s="43"/>
      <c r="C19" s="139"/>
    </row>
    <row r="20" spans="1:3" s="42" customFormat="1" ht="19.5" customHeight="1">
      <c r="A20" s="46"/>
      <c r="B20" s="43"/>
      <c r="C20" s="139"/>
    </row>
    <row r="21" spans="1:3" s="42" customFormat="1" ht="19.5" customHeight="1">
      <c r="A21" s="46"/>
      <c r="B21" s="43"/>
      <c r="C21" s="139"/>
    </row>
    <row r="22" spans="1:3" s="42" customFormat="1" ht="19.5" customHeight="1">
      <c r="A22" s="46"/>
      <c r="B22" s="43"/>
      <c r="C22" s="139"/>
    </row>
    <row r="23" spans="1:3" s="42" customFormat="1" ht="19.5" customHeight="1">
      <c r="A23" s="46"/>
      <c r="B23" s="43"/>
      <c r="C23" s="139"/>
    </row>
    <row r="24" spans="1:3" s="42" customFormat="1" ht="19.5" customHeight="1">
      <c r="A24" s="46"/>
      <c r="B24" s="43"/>
      <c r="C24" s="139"/>
    </row>
    <row r="25" spans="1:3" s="42" customFormat="1" ht="19.5" customHeight="1">
      <c r="A25" s="46"/>
      <c r="B25" s="43"/>
      <c r="C25" s="139"/>
    </row>
    <row r="26" spans="1:3" s="42" customFormat="1" ht="19.5" customHeight="1">
      <c r="A26" s="46"/>
      <c r="B26" s="43"/>
      <c r="C26" s="139"/>
    </row>
    <row r="27" spans="1:3" s="42" customFormat="1" ht="19.5" customHeight="1">
      <c r="A27" s="46"/>
      <c r="B27" s="43"/>
      <c r="C27" s="139"/>
    </row>
    <row r="28" spans="1:3" s="42" customFormat="1" ht="19.5" customHeight="1">
      <c r="A28" s="46"/>
      <c r="B28" s="43"/>
      <c r="C28" s="139"/>
    </row>
  </sheetData>
  <sheetProtection/>
  <mergeCells count="2">
    <mergeCell ref="A2:C2"/>
    <mergeCell ref="A12:B12"/>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X28"/>
  <sheetViews>
    <sheetView zoomScaleSheetLayoutView="100" workbookViewId="0" topLeftCell="A1">
      <selection activeCell="AC5" sqref="AC5"/>
    </sheetView>
  </sheetViews>
  <sheetFormatPr defaultColWidth="9.33203125" defaultRowHeight="11.25"/>
  <cols>
    <col min="1" max="2" width="49.33203125" style="46" customWidth="1"/>
    <col min="3" max="3" width="13.83203125" style="43" hidden="1" customWidth="1"/>
    <col min="4" max="4" width="12.83203125" style="42" hidden="1" customWidth="1"/>
    <col min="5" max="5" width="10.83203125" style="42" hidden="1" customWidth="1"/>
    <col min="6" max="6" width="12.83203125" style="114" hidden="1" customWidth="1"/>
    <col min="7" max="7" width="23.33203125" style="114" hidden="1" customWidth="1"/>
    <col min="8" max="8" width="16.66015625" style="115" hidden="1" customWidth="1"/>
    <col min="9" max="9" width="9.33203125" style="116" hidden="1" customWidth="1"/>
    <col min="10" max="11" width="9.33203125" style="42" hidden="1" customWidth="1"/>
    <col min="12" max="12" width="18.5" style="42" hidden="1" customWidth="1"/>
    <col min="13" max="13" width="10.5" style="42" hidden="1" customWidth="1"/>
    <col min="14" max="14" width="12.66015625" style="42" hidden="1" customWidth="1"/>
    <col min="15" max="15" width="9.16015625" style="42" hidden="1" customWidth="1"/>
    <col min="16" max="16" width="12" style="42" hidden="1" customWidth="1"/>
    <col min="17" max="17" width="7.83203125" style="42" hidden="1" customWidth="1"/>
    <col min="18" max="18" width="7" style="42" hidden="1" customWidth="1"/>
    <col min="19" max="19" width="8.66015625" style="42" hidden="1" customWidth="1"/>
    <col min="20" max="21" width="9.33203125" style="42" hidden="1" customWidth="1"/>
    <col min="22" max="22" width="14.16015625" style="42" hidden="1" customWidth="1"/>
    <col min="23" max="23" width="14" style="42" hidden="1" customWidth="1"/>
    <col min="24" max="24" width="9.33203125" style="42" hidden="1" customWidth="1"/>
    <col min="25" max="16384" width="9.33203125" style="42" customWidth="1"/>
  </cols>
  <sheetData>
    <row r="1" spans="1:9" s="42" customFormat="1" ht="21.75" customHeight="1">
      <c r="A1" s="8" t="s">
        <v>917</v>
      </c>
      <c r="B1" s="117"/>
      <c r="C1" s="43"/>
      <c r="F1" s="114"/>
      <c r="G1" s="114"/>
      <c r="H1" s="115"/>
      <c r="I1" s="116"/>
    </row>
    <row r="2" spans="1:9" s="42" customFormat="1" ht="51.75" customHeight="1">
      <c r="A2" s="118" t="s">
        <v>918</v>
      </c>
      <c r="B2" s="119"/>
      <c r="C2" s="43"/>
      <c r="I2" s="116"/>
    </row>
    <row r="3" spans="1:12" s="42" customFormat="1" ht="15">
      <c r="A3" s="46"/>
      <c r="B3" s="102" t="s">
        <v>692</v>
      </c>
      <c r="C3" s="43"/>
      <c r="D3" s="42">
        <v>12.11</v>
      </c>
      <c r="F3" s="42">
        <v>12.22</v>
      </c>
      <c r="I3" s="116"/>
      <c r="L3" s="42">
        <v>1.2</v>
      </c>
    </row>
    <row r="4" spans="1:14" s="113" customFormat="1" ht="39.75" customHeight="1">
      <c r="A4" s="120" t="s">
        <v>693</v>
      </c>
      <c r="B4" s="120" t="s">
        <v>29</v>
      </c>
      <c r="C4" s="121"/>
      <c r="F4" s="122" t="s">
        <v>696</v>
      </c>
      <c r="G4" s="122" t="s">
        <v>697</v>
      </c>
      <c r="H4" s="122" t="s">
        <v>698</v>
      </c>
      <c r="I4" s="131"/>
      <c r="L4" s="122" t="s">
        <v>696</v>
      </c>
      <c r="M4" s="132" t="s">
        <v>697</v>
      </c>
      <c r="N4" s="122" t="s">
        <v>698</v>
      </c>
    </row>
    <row r="5" spans="1:24" s="42" customFormat="1" ht="39.75" customHeight="1">
      <c r="A5" s="123"/>
      <c r="B5" s="124"/>
      <c r="C5" s="125">
        <v>105429</v>
      </c>
      <c r="D5" s="126">
        <v>595734.14</v>
      </c>
      <c r="E5" s="42">
        <f>104401+13602</f>
        <v>118003</v>
      </c>
      <c r="F5" s="114" t="s">
        <v>97</v>
      </c>
      <c r="G5" s="114" t="s">
        <v>702</v>
      </c>
      <c r="H5" s="115">
        <v>596221.15</v>
      </c>
      <c r="I5" s="116">
        <f>F5-A5</f>
        <v>201</v>
      </c>
      <c r="J5" s="128" t="e">
        <f>H5-#REF!</f>
        <v>#REF!</v>
      </c>
      <c r="K5" s="128">
        <v>75943</v>
      </c>
      <c r="L5" s="114" t="s">
        <v>97</v>
      </c>
      <c r="M5" s="114" t="s">
        <v>702</v>
      </c>
      <c r="N5" s="115">
        <v>643048.95</v>
      </c>
      <c r="O5" s="116">
        <f>L5-A5</f>
        <v>201</v>
      </c>
      <c r="P5" s="128" t="e">
        <f>N5-#REF!</f>
        <v>#REF!</v>
      </c>
      <c r="R5" s="42">
        <v>717759</v>
      </c>
      <c r="T5" s="134" t="s">
        <v>97</v>
      </c>
      <c r="U5" s="134" t="s">
        <v>702</v>
      </c>
      <c r="V5" s="135">
        <v>659380.53</v>
      </c>
      <c r="W5" s="42" t="e">
        <f>#REF!-V5</f>
        <v>#REF!</v>
      </c>
      <c r="X5" s="42">
        <f>T5-A5</f>
        <v>201</v>
      </c>
    </row>
    <row r="6" spans="1:22" s="42" customFormat="1" ht="39.75" customHeight="1">
      <c r="A6" s="123"/>
      <c r="B6" s="124"/>
      <c r="C6" s="125"/>
      <c r="D6" s="126"/>
      <c r="F6" s="114"/>
      <c r="G6" s="114"/>
      <c r="H6" s="115"/>
      <c r="I6" s="116"/>
      <c r="J6" s="128"/>
      <c r="K6" s="128"/>
      <c r="L6" s="114"/>
      <c r="M6" s="114"/>
      <c r="N6" s="115"/>
      <c r="O6" s="116"/>
      <c r="P6" s="128"/>
      <c r="T6" s="134"/>
      <c r="U6" s="134"/>
      <c r="V6" s="135"/>
    </row>
    <row r="7" spans="1:22" s="42" customFormat="1" ht="39.75" customHeight="1">
      <c r="A7" s="123"/>
      <c r="B7" s="124"/>
      <c r="C7" s="125"/>
      <c r="D7" s="126"/>
      <c r="F7" s="114"/>
      <c r="G7" s="114"/>
      <c r="H7" s="115"/>
      <c r="I7" s="116"/>
      <c r="J7" s="128"/>
      <c r="K7" s="128"/>
      <c r="L7" s="114"/>
      <c r="M7" s="114"/>
      <c r="N7" s="115"/>
      <c r="O7" s="116"/>
      <c r="P7" s="128"/>
      <c r="T7" s="134"/>
      <c r="U7" s="134"/>
      <c r="V7" s="135"/>
    </row>
    <row r="8" spans="1:22" s="42" customFormat="1" ht="39.75" customHeight="1">
      <c r="A8" s="123"/>
      <c r="B8" s="124"/>
      <c r="C8" s="125"/>
      <c r="D8" s="126"/>
      <c r="F8" s="114"/>
      <c r="G8" s="114"/>
      <c r="H8" s="115"/>
      <c r="I8" s="116"/>
      <c r="J8" s="128"/>
      <c r="K8" s="128"/>
      <c r="L8" s="114"/>
      <c r="M8" s="114"/>
      <c r="N8" s="115"/>
      <c r="O8" s="116"/>
      <c r="P8" s="128"/>
      <c r="T8" s="134"/>
      <c r="U8" s="134"/>
      <c r="V8" s="135"/>
    </row>
    <row r="9" spans="1:22" s="42" customFormat="1" ht="39.75" customHeight="1">
      <c r="A9" s="123"/>
      <c r="B9" s="124"/>
      <c r="C9" s="125"/>
      <c r="D9" s="126"/>
      <c r="F9" s="114"/>
      <c r="G9" s="114"/>
      <c r="H9" s="115"/>
      <c r="I9" s="116"/>
      <c r="J9" s="128"/>
      <c r="K9" s="128"/>
      <c r="L9" s="114"/>
      <c r="M9" s="114"/>
      <c r="N9" s="115"/>
      <c r="O9" s="116"/>
      <c r="P9" s="128"/>
      <c r="T9" s="134"/>
      <c r="U9" s="134"/>
      <c r="V9" s="135"/>
    </row>
    <row r="10" spans="1:22" s="42" customFormat="1" ht="39.75" customHeight="1">
      <c r="A10" s="123"/>
      <c r="B10" s="124"/>
      <c r="C10" s="125"/>
      <c r="D10" s="126"/>
      <c r="F10" s="114"/>
      <c r="G10" s="114"/>
      <c r="H10" s="115"/>
      <c r="I10" s="116"/>
      <c r="J10" s="128"/>
      <c r="K10" s="128"/>
      <c r="L10" s="114"/>
      <c r="M10" s="114"/>
      <c r="N10" s="115"/>
      <c r="O10" s="116"/>
      <c r="P10" s="128"/>
      <c r="T10" s="134"/>
      <c r="U10" s="134"/>
      <c r="V10" s="135"/>
    </row>
    <row r="11" spans="1:22" s="42" customFormat="1" ht="39.75" customHeight="1">
      <c r="A11" s="123"/>
      <c r="B11" s="127"/>
      <c r="C11" s="125"/>
      <c r="D11" s="128"/>
      <c r="F11" s="114"/>
      <c r="G11" s="114"/>
      <c r="H11" s="115"/>
      <c r="I11" s="116"/>
      <c r="J11" s="128"/>
      <c r="K11" s="128"/>
      <c r="L11" s="114"/>
      <c r="M11" s="114"/>
      <c r="N11" s="115"/>
      <c r="O11" s="116"/>
      <c r="P11" s="128"/>
      <c r="T11" s="134"/>
      <c r="U11" s="134"/>
      <c r="V11" s="135"/>
    </row>
    <row r="12" spans="1:23" s="42" customFormat="1" ht="39.75" customHeight="1">
      <c r="A12" s="51" t="s">
        <v>703</v>
      </c>
      <c r="B12" s="124"/>
      <c r="C12" s="43"/>
      <c r="F12" s="129">
        <f aca="true" t="shared" si="0" ref="F12:H12">""</f>
      </c>
      <c r="G12" s="129">
        <f t="shared" si="0"/>
      </c>
      <c r="H12" s="129">
        <f t="shared" si="0"/>
      </c>
      <c r="I12" s="116"/>
      <c r="L12" s="129">
        <f aca="true" t="shared" si="1" ref="L12:N12">""</f>
      </c>
      <c r="M12" s="133">
        <f t="shared" si="1"/>
      </c>
      <c r="N12" s="129">
        <f t="shared" si="1"/>
      </c>
      <c r="V12" s="136" t="e">
        <f>V13+#REF!+#REF!+#REF!+#REF!+#REF!+#REF!+#REF!+#REF!+#REF!+#REF!+#REF!+#REF!+#REF!+#REF!+#REF!+#REF!+#REF!+#REF!+#REF!+#REF!</f>
        <v>#REF!</v>
      </c>
      <c r="W12" s="136" t="e">
        <f>W13+#REF!+#REF!+#REF!+#REF!+#REF!+#REF!+#REF!+#REF!+#REF!+#REF!+#REF!+#REF!+#REF!+#REF!+#REF!+#REF!+#REF!+#REF!+#REF!+#REF!</f>
        <v>#REF!</v>
      </c>
    </row>
    <row r="13" spans="1:24" s="42" customFormat="1" ht="19.5" customHeight="1">
      <c r="A13" s="130" t="s">
        <v>919</v>
      </c>
      <c r="B13" s="46"/>
      <c r="C13" s="43"/>
      <c r="F13" s="114"/>
      <c r="G13" s="114"/>
      <c r="H13" s="115"/>
      <c r="I13" s="116"/>
      <c r="P13" s="128"/>
      <c r="T13" s="134" t="s">
        <v>626</v>
      </c>
      <c r="U13" s="134" t="s">
        <v>704</v>
      </c>
      <c r="V13" s="135">
        <v>19998</v>
      </c>
      <c r="W13" s="42" t="e">
        <f>#REF!-V13</f>
        <v>#REF!</v>
      </c>
      <c r="X13" s="42" t="e">
        <f aca="true" t="shared" si="2" ref="X13:X15">T13-A13</f>
        <v>#VALUE!</v>
      </c>
    </row>
    <row r="14" spans="1:24" s="42" customFormat="1" ht="19.5" customHeight="1">
      <c r="A14" s="46"/>
      <c r="B14" s="46"/>
      <c r="C14" s="43"/>
      <c r="F14" s="114"/>
      <c r="G14" s="114"/>
      <c r="H14" s="115"/>
      <c r="I14" s="116"/>
      <c r="P14" s="128"/>
      <c r="T14" s="134" t="s">
        <v>705</v>
      </c>
      <c r="U14" s="134" t="s">
        <v>706</v>
      </c>
      <c r="V14" s="135">
        <v>19998</v>
      </c>
      <c r="W14" s="42" t="e">
        <f>#REF!-V14</f>
        <v>#REF!</v>
      </c>
      <c r="X14" s="42">
        <f t="shared" si="2"/>
        <v>23203</v>
      </c>
    </row>
    <row r="15" spans="1:24" s="42" customFormat="1" ht="19.5" customHeight="1">
      <c r="A15" s="46"/>
      <c r="B15" s="46"/>
      <c r="C15" s="43"/>
      <c r="F15" s="114"/>
      <c r="G15" s="114"/>
      <c r="H15" s="115"/>
      <c r="I15" s="116"/>
      <c r="P15" s="128"/>
      <c r="T15" s="134" t="s">
        <v>628</v>
      </c>
      <c r="U15" s="134" t="s">
        <v>707</v>
      </c>
      <c r="V15" s="135">
        <v>19998</v>
      </c>
      <c r="W15" s="42" t="e">
        <f>#REF!-V15</f>
        <v>#REF!</v>
      </c>
      <c r="X15" s="42">
        <f t="shared" si="2"/>
        <v>2320301</v>
      </c>
    </row>
    <row r="16" spans="1:16" s="42" customFormat="1" ht="19.5" customHeight="1">
      <c r="A16" s="46"/>
      <c r="B16" s="46"/>
      <c r="C16" s="43"/>
      <c r="F16" s="114"/>
      <c r="G16" s="114"/>
      <c r="H16" s="115"/>
      <c r="I16" s="116"/>
      <c r="P16" s="128"/>
    </row>
    <row r="17" s="42" customFormat="1" ht="19.5" customHeight="1">
      <c r="P17" s="128"/>
    </row>
    <row r="18" s="42" customFormat="1" ht="19.5" customHeight="1">
      <c r="P18" s="128"/>
    </row>
    <row r="19" s="42" customFormat="1" ht="19.5" customHeight="1">
      <c r="P19" s="128"/>
    </row>
    <row r="20" s="42" customFormat="1" ht="19.5" customHeight="1">
      <c r="P20" s="128"/>
    </row>
    <row r="21" s="42" customFormat="1" ht="19.5" customHeight="1">
      <c r="P21" s="128"/>
    </row>
    <row r="22" s="42" customFormat="1" ht="19.5" customHeight="1">
      <c r="P22" s="128"/>
    </row>
    <row r="23" s="42" customFormat="1" ht="19.5" customHeight="1">
      <c r="P23" s="128"/>
    </row>
    <row r="24" s="42" customFormat="1" ht="19.5" customHeight="1">
      <c r="P24" s="128"/>
    </row>
    <row r="25" s="42" customFormat="1" ht="19.5" customHeight="1">
      <c r="P25" s="128"/>
    </row>
    <row r="26" s="42" customFormat="1" ht="19.5" customHeight="1">
      <c r="P26" s="128"/>
    </row>
    <row r="27" s="42" customFormat="1" ht="19.5" customHeight="1">
      <c r="P27" s="128"/>
    </row>
    <row r="28" s="42" customFormat="1" ht="19.5" customHeight="1">
      <c r="P28" s="128"/>
    </row>
  </sheetData>
  <sheetProtection/>
  <mergeCells count="1">
    <mergeCell ref="A2:B2"/>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E9"/>
  <sheetViews>
    <sheetView zoomScaleSheetLayoutView="100" workbookViewId="0" topLeftCell="A1">
      <selection activeCell="H10" sqref="H10"/>
    </sheetView>
  </sheetViews>
  <sheetFormatPr defaultColWidth="10.5" defaultRowHeight="11.25"/>
  <cols>
    <col min="1" max="2" width="50.16015625" style="92" customWidth="1"/>
    <col min="3" max="3" width="10.66015625" style="92" customWidth="1"/>
    <col min="4" max="4" width="10.5" style="92" customWidth="1"/>
    <col min="5" max="5" width="11.33203125" style="92" hidden="1" customWidth="1"/>
    <col min="6" max="6" width="10.5" style="92" hidden="1" customWidth="1"/>
    <col min="7" max="254" width="10.5" style="92" customWidth="1"/>
    <col min="255" max="255" width="47.66015625" style="92" customWidth="1"/>
    <col min="256" max="256" width="10.5" style="92" hidden="1" customWidth="1"/>
  </cols>
  <sheetData>
    <row r="1" spans="1:2" s="92" customFormat="1" ht="27" customHeight="1">
      <c r="A1" s="97" t="s">
        <v>920</v>
      </c>
      <c r="B1" s="98"/>
    </row>
    <row r="2" spans="1:2" s="92" customFormat="1" ht="39.75" customHeight="1">
      <c r="A2" s="99" t="s">
        <v>921</v>
      </c>
      <c r="B2" s="100"/>
    </row>
    <row r="3" spans="1:2" s="93" customFormat="1" ht="18.75" customHeight="1">
      <c r="A3" s="101"/>
      <c r="B3" s="102" t="s">
        <v>692</v>
      </c>
    </row>
    <row r="4" spans="1:3" s="94" customFormat="1" ht="53.25" customHeight="1">
      <c r="A4" s="103" t="s">
        <v>710</v>
      </c>
      <c r="B4" s="104" t="s">
        <v>29</v>
      </c>
      <c r="C4" s="105"/>
    </row>
    <row r="5" spans="1:3" s="95" customFormat="1" ht="53.25" customHeight="1">
      <c r="A5" s="106"/>
      <c r="B5" s="106"/>
      <c r="C5" s="107"/>
    </row>
    <row r="6" spans="1:5" s="93" customFormat="1" ht="53.25" customHeight="1">
      <c r="A6" s="106"/>
      <c r="B6" s="106"/>
      <c r="C6" s="108"/>
      <c r="E6" s="93">
        <v>988753</v>
      </c>
    </row>
    <row r="7" spans="1:5" s="93" customFormat="1" ht="53.25" customHeight="1">
      <c r="A7" s="106"/>
      <c r="B7" s="106"/>
      <c r="C7" s="108"/>
      <c r="E7" s="93">
        <v>822672</v>
      </c>
    </row>
    <row r="8" spans="1:3" s="96" customFormat="1" ht="53.25" customHeight="1">
      <c r="A8" s="109" t="s">
        <v>703</v>
      </c>
      <c r="B8" s="110"/>
      <c r="C8" s="111"/>
    </row>
    <row r="9" spans="1:2" s="92" customFormat="1" ht="15.75">
      <c r="A9" s="112" t="s">
        <v>919</v>
      </c>
      <c r="B9" s="112"/>
    </row>
  </sheetData>
  <sheetProtection/>
  <mergeCells count="1">
    <mergeCell ref="A9:B9"/>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C25"/>
  <sheetViews>
    <sheetView zoomScaleSheetLayoutView="100" workbookViewId="0" topLeftCell="A13">
      <selection activeCell="F25" sqref="F25"/>
    </sheetView>
  </sheetViews>
  <sheetFormatPr defaultColWidth="12" defaultRowHeight="11.25"/>
  <cols>
    <col min="1" max="1" width="22.83203125" style="67" customWidth="1"/>
    <col min="2" max="2" width="64" style="67" customWidth="1"/>
    <col min="3" max="3" width="23" style="72" customWidth="1"/>
    <col min="4" max="16384" width="12" style="67" customWidth="1"/>
  </cols>
  <sheetData>
    <row r="1" spans="1:3" s="67" customFormat="1" ht="22.5" customHeight="1">
      <c r="A1" s="73" t="s">
        <v>922</v>
      </c>
      <c r="C1" s="72"/>
    </row>
    <row r="2" spans="1:3" s="67" customFormat="1" ht="24.75" customHeight="1">
      <c r="A2" s="74" t="s">
        <v>923</v>
      </c>
      <c r="B2" s="75"/>
      <c r="C2" s="75"/>
    </row>
    <row r="3" s="68" customFormat="1" ht="24" customHeight="1">
      <c r="C3" s="76" t="s">
        <v>59</v>
      </c>
    </row>
    <row r="4" spans="1:3" s="69" customFormat="1" ht="33" customHeight="1">
      <c r="A4" s="77" t="s">
        <v>906</v>
      </c>
      <c r="B4" s="77" t="s">
        <v>94</v>
      </c>
      <c r="C4" s="78" t="s">
        <v>61</v>
      </c>
    </row>
    <row r="5" spans="1:3" s="69" customFormat="1" ht="24.75" customHeight="1">
      <c r="A5" s="79">
        <v>102</v>
      </c>
      <c r="B5" s="80" t="s">
        <v>924</v>
      </c>
      <c r="C5" s="81"/>
    </row>
    <row r="6" spans="1:3" s="70" customFormat="1" ht="24.75" customHeight="1">
      <c r="A6" s="82">
        <v>10201</v>
      </c>
      <c r="B6" s="82" t="s">
        <v>925</v>
      </c>
      <c r="C6" s="83">
        <f>C7+C8+C9</f>
        <v>53441</v>
      </c>
    </row>
    <row r="7" spans="1:3" s="71" customFormat="1" ht="24.75" customHeight="1">
      <c r="A7" s="84">
        <v>1020101</v>
      </c>
      <c r="B7" s="85" t="s">
        <v>926</v>
      </c>
      <c r="C7" s="86">
        <v>52811</v>
      </c>
    </row>
    <row r="8" spans="1:3" s="68" customFormat="1" ht="24.75" customHeight="1">
      <c r="A8" s="84">
        <v>1020102</v>
      </c>
      <c r="B8" s="87" t="s">
        <v>927</v>
      </c>
      <c r="C8" s="86">
        <v>0</v>
      </c>
    </row>
    <row r="9" spans="1:3" s="68" customFormat="1" ht="24.75" customHeight="1">
      <c r="A9" s="84">
        <v>1020199</v>
      </c>
      <c r="B9" s="87" t="s">
        <v>928</v>
      </c>
      <c r="C9" s="88">
        <f>50+80+500</f>
        <v>630</v>
      </c>
    </row>
    <row r="10" spans="1:3" s="70" customFormat="1" ht="24.75" customHeight="1">
      <c r="A10" s="82" t="s">
        <v>929</v>
      </c>
      <c r="B10" s="89" t="s">
        <v>930</v>
      </c>
      <c r="C10" s="83">
        <f>C11+C12</f>
        <v>27669</v>
      </c>
    </row>
    <row r="11" spans="1:3" s="71" customFormat="1" ht="24.75" customHeight="1">
      <c r="A11" s="84">
        <v>1020301</v>
      </c>
      <c r="B11" s="85" t="s">
        <v>931</v>
      </c>
      <c r="C11" s="86">
        <v>26510</v>
      </c>
    </row>
    <row r="12" spans="1:3" s="68" customFormat="1" ht="24.75" customHeight="1">
      <c r="A12" s="84">
        <v>1020399</v>
      </c>
      <c r="B12" s="87" t="s">
        <v>932</v>
      </c>
      <c r="C12" s="88">
        <f>1145+8+6</f>
        <v>1159</v>
      </c>
    </row>
    <row r="13" spans="1:3" s="70" customFormat="1" ht="24.75" customHeight="1">
      <c r="A13" s="82" t="s">
        <v>933</v>
      </c>
      <c r="B13" s="89" t="s">
        <v>934</v>
      </c>
      <c r="C13" s="83">
        <f>C14+C15+C16</f>
        <v>19692</v>
      </c>
    </row>
    <row r="14" spans="1:3" s="71" customFormat="1" ht="24.75" customHeight="1">
      <c r="A14" s="84">
        <v>1021001</v>
      </c>
      <c r="B14" s="85" t="s">
        <v>935</v>
      </c>
      <c r="C14" s="86">
        <v>4362</v>
      </c>
    </row>
    <row r="15" spans="1:3" s="68" customFormat="1" ht="24.75" customHeight="1">
      <c r="A15" s="84">
        <v>1021002</v>
      </c>
      <c r="B15" s="87" t="s">
        <v>936</v>
      </c>
      <c r="C15" s="86">
        <v>14788</v>
      </c>
    </row>
    <row r="16" spans="1:3" s="68" customFormat="1" ht="24.75" customHeight="1">
      <c r="A16" s="84">
        <v>1021099</v>
      </c>
      <c r="B16" s="87" t="s">
        <v>937</v>
      </c>
      <c r="C16" s="88">
        <f>510+26+6</f>
        <v>542</v>
      </c>
    </row>
    <row r="17" spans="1:3" s="70" customFormat="1" ht="24.75" customHeight="1">
      <c r="A17" s="82" t="s">
        <v>938</v>
      </c>
      <c r="B17" s="89" t="s">
        <v>939</v>
      </c>
      <c r="C17" s="83">
        <f>C18+C19+C20</f>
        <v>40177</v>
      </c>
    </row>
    <row r="18" spans="1:3" s="71" customFormat="1" ht="24.75" customHeight="1">
      <c r="A18" s="84">
        <v>1021101</v>
      </c>
      <c r="B18" s="85" t="s">
        <v>940</v>
      </c>
      <c r="C18" s="86">
        <v>18926</v>
      </c>
    </row>
    <row r="19" spans="1:3" s="68" customFormat="1" ht="24.75" customHeight="1">
      <c r="A19" s="84">
        <v>1021102</v>
      </c>
      <c r="B19" s="87" t="s">
        <v>941</v>
      </c>
      <c r="C19" s="86">
        <v>18791</v>
      </c>
    </row>
    <row r="20" spans="1:3" s="68" customFormat="1" ht="24.75" customHeight="1">
      <c r="A20" s="84">
        <v>1021199</v>
      </c>
      <c r="B20" s="87" t="s">
        <v>942</v>
      </c>
      <c r="C20" s="88">
        <f>15+10+2435</f>
        <v>2460</v>
      </c>
    </row>
    <row r="21" spans="1:3" s="70" customFormat="1" ht="24.75" customHeight="1">
      <c r="A21" s="82" t="s">
        <v>943</v>
      </c>
      <c r="B21" s="89" t="s">
        <v>944</v>
      </c>
      <c r="C21" s="83">
        <f>C22+C23+C24</f>
        <v>34661</v>
      </c>
    </row>
    <row r="22" spans="1:3" s="71" customFormat="1" ht="24.75" customHeight="1">
      <c r="A22" s="84">
        <v>1021201</v>
      </c>
      <c r="B22" s="85" t="s">
        <v>945</v>
      </c>
      <c r="C22" s="86">
        <v>11517</v>
      </c>
    </row>
    <row r="23" spans="1:3" s="68" customFormat="1" ht="24.75" customHeight="1">
      <c r="A23" s="84">
        <v>1021202</v>
      </c>
      <c r="B23" s="87" t="s">
        <v>946</v>
      </c>
      <c r="C23" s="86">
        <v>22622</v>
      </c>
    </row>
    <row r="24" spans="1:3" s="68" customFormat="1" ht="24.75" customHeight="1">
      <c r="A24" s="84">
        <v>1021299</v>
      </c>
      <c r="B24" s="87" t="s">
        <v>947</v>
      </c>
      <c r="C24" s="88">
        <f>522</f>
        <v>522</v>
      </c>
    </row>
    <row r="25" spans="1:3" s="69" customFormat="1" ht="24.75" customHeight="1">
      <c r="A25" s="90" t="s">
        <v>703</v>
      </c>
      <c r="B25" s="91"/>
      <c r="C25" s="78">
        <f>C21+C17+C13+C10+C6</f>
        <v>175640</v>
      </c>
    </row>
  </sheetData>
  <sheetProtection/>
  <mergeCells count="2">
    <mergeCell ref="A2:C2"/>
    <mergeCell ref="A25:B25"/>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C37"/>
  <sheetViews>
    <sheetView zoomScaleSheetLayoutView="100" workbookViewId="0" topLeftCell="A1">
      <selection activeCell="F7" sqref="F7"/>
    </sheetView>
  </sheetViews>
  <sheetFormatPr defaultColWidth="9.33203125" defaultRowHeight="11.25"/>
  <cols>
    <col min="1" max="1" width="20.83203125" style="46" customWidth="1"/>
    <col min="2" max="2" width="62.16015625" style="43" customWidth="1"/>
    <col min="3" max="3" width="17.33203125" style="47" customWidth="1"/>
    <col min="4" max="224" width="9.33203125" style="42" customWidth="1"/>
  </cols>
  <sheetData>
    <row r="1" spans="1:3" s="42" customFormat="1" ht="21.75" customHeight="1">
      <c r="A1" s="8" t="s">
        <v>948</v>
      </c>
      <c r="B1" s="43"/>
      <c r="C1" s="47"/>
    </row>
    <row r="2" spans="1:3" s="42" customFormat="1" ht="22.5">
      <c r="A2" s="48" t="s">
        <v>949</v>
      </c>
      <c r="B2" s="49"/>
      <c r="C2" s="50"/>
    </row>
    <row r="3" spans="1:3" s="43" customFormat="1" ht="21" customHeight="1">
      <c r="A3" s="46"/>
      <c r="C3" s="47" t="s">
        <v>59</v>
      </c>
    </row>
    <row r="4" spans="1:3" s="43" customFormat="1" ht="21" customHeight="1">
      <c r="A4" s="51" t="s">
        <v>906</v>
      </c>
      <c r="B4" s="52" t="s">
        <v>94</v>
      </c>
      <c r="C4" s="53" t="s">
        <v>61</v>
      </c>
    </row>
    <row r="5" spans="1:3" s="43" customFormat="1" ht="21" customHeight="1">
      <c r="A5" s="54" t="s">
        <v>950</v>
      </c>
      <c r="B5" s="55" t="s">
        <v>951</v>
      </c>
      <c r="C5" s="56"/>
    </row>
    <row r="6" spans="1:3" s="44" customFormat="1" ht="21" customHeight="1">
      <c r="A6" s="57" t="s">
        <v>952</v>
      </c>
      <c r="B6" s="58" t="s">
        <v>953</v>
      </c>
      <c r="C6" s="53">
        <f>C7+C8</f>
        <v>53082</v>
      </c>
    </row>
    <row r="7" spans="1:3" s="45" customFormat="1" ht="21" customHeight="1">
      <c r="A7" s="59" t="s">
        <v>954</v>
      </c>
      <c r="B7" s="60" t="s">
        <v>955</v>
      </c>
      <c r="C7" s="56">
        <v>29040</v>
      </c>
    </row>
    <row r="8" spans="1:3" s="43" customFormat="1" ht="21" customHeight="1">
      <c r="A8" s="59">
        <v>2090199</v>
      </c>
      <c r="B8" s="60" t="s">
        <v>956</v>
      </c>
      <c r="C8" s="56">
        <v>24042</v>
      </c>
    </row>
    <row r="9" spans="1:3" s="43" customFormat="1" ht="21" customHeight="1">
      <c r="A9" s="57" t="s">
        <v>957</v>
      </c>
      <c r="B9" s="61" t="s">
        <v>958</v>
      </c>
      <c r="C9" s="53">
        <f>C10+C11</f>
        <v>21806</v>
      </c>
    </row>
    <row r="10" spans="1:3" s="43" customFormat="1" ht="21" customHeight="1">
      <c r="A10" s="59" t="s">
        <v>959</v>
      </c>
      <c r="B10" s="62" t="s">
        <v>960</v>
      </c>
      <c r="C10" s="56">
        <v>20820</v>
      </c>
    </row>
    <row r="11" spans="1:3" s="43" customFormat="1" ht="21" customHeight="1">
      <c r="A11" s="59">
        <v>2090399</v>
      </c>
      <c r="B11" s="63" t="s">
        <v>961</v>
      </c>
      <c r="C11" s="56">
        <v>986</v>
      </c>
    </row>
    <row r="12" spans="1:3" s="43" customFormat="1" ht="21" customHeight="1">
      <c r="A12" s="57" t="s">
        <v>962</v>
      </c>
      <c r="B12" s="61" t="s">
        <v>963</v>
      </c>
      <c r="C12" s="53">
        <f>C13+C14</f>
        <v>14422</v>
      </c>
    </row>
    <row r="13" spans="1:3" s="43" customFormat="1" ht="21" customHeight="1">
      <c r="A13" s="59" t="s">
        <v>964</v>
      </c>
      <c r="B13" s="62" t="s">
        <v>965</v>
      </c>
      <c r="C13" s="56">
        <v>14415</v>
      </c>
    </row>
    <row r="14" spans="1:3" s="43" customFormat="1" ht="21" customHeight="1">
      <c r="A14" s="59">
        <v>2091099</v>
      </c>
      <c r="B14" s="60" t="s">
        <v>966</v>
      </c>
      <c r="C14" s="56">
        <v>7</v>
      </c>
    </row>
    <row r="15" spans="1:3" s="43" customFormat="1" ht="21" customHeight="1">
      <c r="A15" s="57" t="s">
        <v>967</v>
      </c>
      <c r="B15" s="61" t="s">
        <v>968</v>
      </c>
      <c r="C15" s="53">
        <f>C16+C17</f>
        <v>37742</v>
      </c>
    </row>
    <row r="16" spans="1:3" s="43" customFormat="1" ht="21" customHeight="1">
      <c r="A16" s="59" t="s">
        <v>969</v>
      </c>
      <c r="B16" s="62" t="s">
        <v>970</v>
      </c>
      <c r="C16" s="56">
        <v>37732</v>
      </c>
    </row>
    <row r="17" spans="1:3" s="43" customFormat="1" ht="21" customHeight="1">
      <c r="A17" s="59" t="s">
        <v>971</v>
      </c>
      <c r="B17" s="62" t="s">
        <v>972</v>
      </c>
      <c r="C17" s="56">
        <v>10</v>
      </c>
    </row>
    <row r="18" spans="1:3" s="43" customFormat="1" ht="21" customHeight="1">
      <c r="A18" s="57" t="s">
        <v>973</v>
      </c>
      <c r="B18" s="61" t="s">
        <v>974</v>
      </c>
      <c r="C18" s="53">
        <f>C19+C20</f>
        <v>34625</v>
      </c>
    </row>
    <row r="19" spans="1:3" s="43" customFormat="1" ht="21" customHeight="1">
      <c r="A19" s="59" t="s">
        <v>975</v>
      </c>
      <c r="B19" s="64" t="s">
        <v>976</v>
      </c>
      <c r="C19" s="56">
        <v>30203</v>
      </c>
    </row>
    <row r="20" spans="1:3" s="43" customFormat="1" ht="21" customHeight="1">
      <c r="A20" s="59">
        <v>2091299</v>
      </c>
      <c r="B20" s="60" t="s">
        <v>977</v>
      </c>
      <c r="C20" s="56">
        <v>4422</v>
      </c>
    </row>
    <row r="21" spans="1:3" s="43" customFormat="1" ht="21" customHeight="1">
      <c r="A21" s="65" t="s">
        <v>703</v>
      </c>
      <c r="B21" s="66"/>
      <c r="C21" s="53">
        <f>C6+C9+C12+C15+C18</f>
        <v>161677</v>
      </c>
    </row>
    <row r="22" spans="1:3" s="42" customFormat="1" ht="19.5" customHeight="1">
      <c r="A22" s="46"/>
      <c r="B22" s="43"/>
      <c r="C22" s="47"/>
    </row>
    <row r="23" spans="1:3" s="42" customFormat="1" ht="19.5" customHeight="1">
      <c r="A23" s="46"/>
      <c r="B23" s="43"/>
      <c r="C23" s="47"/>
    </row>
    <row r="24" spans="1:3" s="42" customFormat="1" ht="19.5" customHeight="1">
      <c r="A24" s="46"/>
      <c r="B24" s="43"/>
      <c r="C24" s="47"/>
    </row>
    <row r="25" spans="1:3" s="42" customFormat="1" ht="19.5" customHeight="1">
      <c r="A25" s="46"/>
      <c r="B25" s="43"/>
      <c r="C25" s="47"/>
    </row>
    <row r="26" spans="1:3" s="42" customFormat="1" ht="19.5" customHeight="1">
      <c r="A26" s="46"/>
      <c r="B26" s="43"/>
      <c r="C26" s="47"/>
    </row>
    <row r="27" spans="1:3" s="42" customFormat="1" ht="19.5" customHeight="1">
      <c r="A27" s="46"/>
      <c r="B27" s="43"/>
      <c r="C27" s="47"/>
    </row>
    <row r="28" spans="1:3" s="42" customFormat="1" ht="19.5" customHeight="1">
      <c r="A28" s="46"/>
      <c r="B28" s="43"/>
      <c r="C28" s="47"/>
    </row>
    <row r="29" spans="1:3" s="42" customFormat="1" ht="19.5" customHeight="1">
      <c r="A29" s="46"/>
      <c r="B29" s="43"/>
      <c r="C29" s="47"/>
    </row>
    <row r="30" spans="1:3" s="42" customFormat="1" ht="19.5" customHeight="1">
      <c r="A30" s="46"/>
      <c r="B30" s="43"/>
      <c r="C30" s="47"/>
    </row>
    <row r="31" spans="1:3" s="42" customFormat="1" ht="19.5" customHeight="1">
      <c r="A31" s="46"/>
      <c r="B31" s="43"/>
      <c r="C31" s="47"/>
    </row>
    <row r="32" spans="1:3" s="42" customFormat="1" ht="19.5" customHeight="1">
      <c r="A32" s="46"/>
      <c r="B32" s="43"/>
      <c r="C32" s="47"/>
    </row>
    <row r="33" spans="1:3" s="42" customFormat="1" ht="19.5" customHeight="1">
      <c r="A33" s="46"/>
      <c r="B33" s="43"/>
      <c r="C33" s="47"/>
    </row>
    <row r="34" spans="1:3" s="42" customFormat="1" ht="19.5" customHeight="1">
      <c r="A34" s="46"/>
      <c r="B34" s="43"/>
      <c r="C34" s="47"/>
    </row>
    <row r="35" spans="1:3" s="42" customFormat="1" ht="19.5" customHeight="1">
      <c r="A35" s="46"/>
      <c r="B35" s="43"/>
      <c r="C35" s="47"/>
    </row>
    <row r="36" spans="1:3" s="42" customFormat="1" ht="19.5" customHeight="1">
      <c r="A36" s="46"/>
      <c r="B36" s="43"/>
      <c r="C36" s="47"/>
    </row>
    <row r="37" spans="1:3" s="42" customFormat="1" ht="19.5" customHeight="1">
      <c r="A37" s="46"/>
      <c r="B37" s="43"/>
      <c r="C37" s="47"/>
    </row>
  </sheetData>
  <sheetProtection/>
  <mergeCells count="2">
    <mergeCell ref="A2:C2"/>
    <mergeCell ref="A21:B2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B88"/>
  <sheetViews>
    <sheetView workbookViewId="0" topLeftCell="A4">
      <selection activeCell="E11" sqref="E11"/>
    </sheetView>
  </sheetViews>
  <sheetFormatPr defaultColWidth="12" defaultRowHeight="11.25"/>
  <cols>
    <col min="1" max="1" width="47.5" style="265" customWidth="1"/>
    <col min="2" max="2" width="47.5" style="266" customWidth="1"/>
    <col min="3" max="16384" width="12" style="265" customWidth="1"/>
  </cols>
  <sheetData>
    <row r="1" ht="13.5">
      <c r="A1" s="265" t="s">
        <v>25</v>
      </c>
    </row>
    <row r="2" spans="1:2" ht="22.5" customHeight="1">
      <c r="A2" s="267" t="s">
        <v>26</v>
      </c>
      <c r="B2" s="268"/>
    </row>
    <row r="3" ht="18" customHeight="1">
      <c r="B3" s="269" t="s">
        <v>27</v>
      </c>
    </row>
    <row r="4" spans="1:2" ht="21" customHeight="1">
      <c r="A4" s="270" t="s">
        <v>28</v>
      </c>
      <c r="B4" s="271" t="s">
        <v>29</v>
      </c>
    </row>
    <row r="5" spans="1:2" s="264" customFormat="1" ht="15.75" customHeight="1">
      <c r="A5" s="272" t="s">
        <v>30</v>
      </c>
      <c r="B5" s="273">
        <f>B6+B22</f>
        <v>235800</v>
      </c>
    </row>
    <row r="6" spans="1:2" s="264" customFormat="1" ht="15.75" customHeight="1">
      <c r="A6" s="274" t="s">
        <v>31</v>
      </c>
      <c r="B6" s="273">
        <f>SUM(B7:B21)</f>
        <v>200000</v>
      </c>
    </row>
    <row r="7" spans="1:2" ht="15.75" customHeight="1">
      <c r="A7" s="275" t="s">
        <v>32</v>
      </c>
      <c r="B7" s="276">
        <v>82635</v>
      </c>
    </row>
    <row r="8" spans="1:2" ht="15.75" customHeight="1">
      <c r="A8" s="277" t="s">
        <v>33</v>
      </c>
      <c r="B8" s="276">
        <v>37801</v>
      </c>
    </row>
    <row r="9" spans="1:2" ht="15.75" customHeight="1">
      <c r="A9" s="275" t="s">
        <v>34</v>
      </c>
      <c r="B9" s="276"/>
    </row>
    <row r="10" spans="1:2" ht="15.75" customHeight="1">
      <c r="A10" s="275" t="s">
        <v>35</v>
      </c>
      <c r="B10" s="276">
        <v>1860</v>
      </c>
    </row>
    <row r="11" spans="1:2" ht="15.75" customHeight="1">
      <c r="A11" s="275" t="s">
        <v>36</v>
      </c>
      <c r="B11" s="276">
        <v>5308</v>
      </c>
    </row>
    <row r="12" spans="1:2" ht="15.75" customHeight="1">
      <c r="A12" s="275" t="s">
        <v>37</v>
      </c>
      <c r="B12" s="276">
        <v>5695</v>
      </c>
    </row>
    <row r="13" spans="1:2" ht="15.75" customHeight="1">
      <c r="A13" s="275" t="s">
        <v>38</v>
      </c>
      <c r="B13" s="276">
        <v>10989</v>
      </c>
    </row>
    <row r="14" spans="1:2" ht="15.75" customHeight="1">
      <c r="A14" s="275" t="s">
        <v>39</v>
      </c>
      <c r="B14" s="276">
        <v>13880</v>
      </c>
    </row>
    <row r="15" spans="1:2" ht="15.75" customHeight="1">
      <c r="A15" s="275" t="s">
        <v>40</v>
      </c>
      <c r="B15" s="276">
        <v>2500</v>
      </c>
    </row>
    <row r="16" spans="1:2" ht="15.75" customHeight="1">
      <c r="A16" s="275" t="s">
        <v>41</v>
      </c>
      <c r="B16" s="276">
        <v>4900</v>
      </c>
    </row>
    <row r="17" spans="1:2" ht="15.75" customHeight="1">
      <c r="A17" s="275" t="s">
        <v>42</v>
      </c>
      <c r="B17" s="278">
        <v>18402</v>
      </c>
    </row>
    <row r="18" spans="1:2" ht="15.75" customHeight="1">
      <c r="A18" s="275" t="s">
        <v>43</v>
      </c>
      <c r="B18" s="278">
        <v>4850</v>
      </c>
    </row>
    <row r="19" spans="1:2" ht="15.75" customHeight="1">
      <c r="A19" s="275" t="s">
        <v>44</v>
      </c>
      <c r="B19" s="278">
        <v>2000</v>
      </c>
    </row>
    <row r="20" spans="1:2" ht="15.75" customHeight="1">
      <c r="A20" s="275" t="s">
        <v>45</v>
      </c>
      <c r="B20" s="278">
        <v>1880</v>
      </c>
    </row>
    <row r="21" spans="1:2" ht="15.75" customHeight="1">
      <c r="A21" s="275" t="s">
        <v>46</v>
      </c>
      <c r="B21" s="278">
        <v>7300</v>
      </c>
    </row>
    <row r="22" spans="1:2" s="264" customFormat="1" ht="15.75" customHeight="1">
      <c r="A22" s="274" t="s">
        <v>47</v>
      </c>
      <c r="B22" s="279">
        <f>SUM(B23:B29)</f>
        <v>35800</v>
      </c>
    </row>
    <row r="23" spans="1:2" ht="15.75" customHeight="1">
      <c r="A23" s="275" t="s">
        <v>48</v>
      </c>
      <c r="B23" s="276">
        <v>5900</v>
      </c>
    </row>
    <row r="24" spans="1:2" ht="15.75" customHeight="1">
      <c r="A24" s="275" t="s">
        <v>49</v>
      </c>
      <c r="B24" s="276">
        <v>3964</v>
      </c>
    </row>
    <row r="25" spans="1:2" ht="15.75" customHeight="1">
      <c r="A25" s="275" t="s">
        <v>50</v>
      </c>
      <c r="B25" s="276">
        <v>10110</v>
      </c>
    </row>
    <row r="26" spans="1:2" ht="15.75" customHeight="1">
      <c r="A26" s="275" t="s">
        <v>51</v>
      </c>
      <c r="B26" s="276">
        <v>15711</v>
      </c>
    </row>
    <row r="27" spans="1:2" ht="15.75" customHeight="1">
      <c r="A27" s="275" t="s">
        <v>52</v>
      </c>
      <c r="B27" s="276"/>
    </row>
    <row r="28" spans="1:2" ht="15.75" customHeight="1">
      <c r="A28" s="275" t="s">
        <v>53</v>
      </c>
      <c r="B28" s="276">
        <v>115</v>
      </c>
    </row>
    <row r="29" spans="1:2" ht="15.75" customHeight="1">
      <c r="A29" s="275" t="s">
        <v>54</v>
      </c>
      <c r="B29" s="280"/>
    </row>
    <row r="87" ht="13.5">
      <c r="A87" s="265" t="s">
        <v>55</v>
      </c>
    </row>
    <row r="88" ht="13.5">
      <c r="A88" s="265" t="s">
        <v>56</v>
      </c>
    </row>
  </sheetData>
  <sheetProtection/>
  <mergeCells count="1">
    <mergeCell ref="A2:B2"/>
  </mergeCells>
  <printOptions horizontalCentered="1"/>
  <pageMargins left="0.71" right="0.71" top="0.75" bottom="0.75" header="0.31" footer="0.31"/>
  <pageSetup horizontalDpi="600" verticalDpi="600" orientation="landscape" paperSize="9"/>
  <headerFooter alignWithMargins="0">
    <oddFooter>&amp;C第 &amp;P 页</oddFooter>
  </headerFooter>
</worksheet>
</file>

<file path=xl/worksheets/sheet20.xml><?xml version="1.0" encoding="utf-8"?>
<worksheet xmlns="http://schemas.openxmlformats.org/spreadsheetml/2006/main" xmlns:r="http://schemas.openxmlformats.org/officeDocument/2006/relationships">
  <sheetPr>
    <tabColor rgb="FFFF0000"/>
  </sheetPr>
  <dimension ref="A1:H13"/>
  <sheetViews>
    <sheetView tabSelected="1" view="pageBreakPreview" zoomScaleSheetLayoutView="100" workbookViewId="0" topLeftCell="A1">
      <selection activeCell="F5" sqref="F5"/>
    </sheetView>
  </sheetViews>
  <sheetFormatPr defaultColWidth="12" defaultRowHeight="11.25"/>
  <cols>
    <col min="1" max="4" width="41.83203125" style="27" customWidth="1"/>
    <col min="5" max="5" width="11.83203125" style="27" bestFit="1" customWidth="1"/>
    <col min="6" max="7" width="16.5" style="27" bestFit="1" customWidth="1"/>
    <col min="8" max="8" width="22.16015625" style="27" customWidth="1"/>
    <col min="9" max="241" width="11.83203125" style="27" bestFit="1" customWidth="1"/>
    <col min="242" max="242" width="29.16015625" style="27" customWidth="1"/>
    <col min="243" max="243" width="18" style="27" customWidth="1"/>
    <col min="244" max="244" width="15.83203125" style="27" customWidth="1"/>
    <col min="245" max="245" width="22.16015625" style="27" customWidth="1"/>
    <col min="246" max="246" width="19.33203125" style="27" customWidth="1"/>
    <col min="247" max="247" width="18" style="27" customWidth="1"/>
    <col min="248" max="248" width="25" style="27" customWidth="1"/>
    <col min="249" max="249" width="18.16015625" style="27" customWidth="1"/>
    <col min="250" max="252" width="12" style="27" hidden="1" customWidth="1"/>
    <col min="253" max="254" width="11.83203125" style="27" bestFit="1" customWidth="1"/>
    <col min="255" max="16384" width="12" style="27" customWidth="1"/>
  </cols>
  <sheetData>
    <row r="1" spans="1:4" s="27" customFormat="1" ht="53.25" customHeight="1">
      <c r="A1" s="29" t="s">
        <v>978</v>
      </c>
      <c r="B1" s="29"/>
      <c r="C1" s="29"/>
      <c r="D1" s="29"/>
    </row>
    <row r="2" spans="1:4" s="27" customFormat="1" ht="21" customHeight="1">
      <c r="A2" s="30"/>
      <c r="B2" s="30"/>
      <c r="C2" s="30"/>
      <c r="D2" s="31" t="s">
        <v>27</v>
      </c>
    </row>
    <row r="3" spans="1:4" s="27" customFormat="1" ht="21.75" customHeight="1">
      <c r="A3" s="32" t="s">
        <v>710</v>
      </c>
      <c r="B3" s="33" t="s">
        <v>979</v>
      </c>
      <c r="C3" s="33"/>
      <c r="D3" s="33"/>
    </row>
    <row r="4" spans="1:4" s="27" customFormat="1" ht="30" customHeight="1">
      <c r="A4" s="32"/>
      <c r="B4" s="34" t="s">
        <v>980</v>
      </c>
      <c r="C4" s="35" t="s">
        <v>981</v>
      </c>
      <c r="D4" s="34" t="s">
        <v>982</v>
      </c>
    </row>
    <row r="5" spans="1:4" s="28" customFormat="1" ht="42" customHeight="1">
      <c r="A5" s="36" t="s">
        <v>983</v>
      </c>
      <c r="B5" s="37">
        <f>SUM(B6:B9)</f>
        <v>1371.5</v>
      </c>
      <c r="C5" s="37">
        <f>SUM(C6:C9)</f>
        <v>1371.5</v>
      </c>
      <c r="D5" s="37">
        <f>SUM(D6:D9)</f>
        <v>0</v>
      </c>
    </row>
    <row r="6" spans="1:7" s="27" customFormat="1" ht="32.25" customHeight="1">
      <c r="A6" s="38" t="s">
        <v>984</v>
      </c>
      <c r="B6" s="39">
        <f aca="true" t="shared" si="0" ref="B6:B9">C6+D6</f>
        <v>0</v>
      </c>
      <c r="C6" s="39"/>
      <c r="D6" s="39"/>
      <c r="F6" s="28"/>
      <c r="G6" s="28"/>
    </row>
    <row r="7" spans="1:7" s="27" customFormat="1" ht="32.25" customHeight="1">
      <c r="A7" s="38" t="s">
        <v>659</v>
      </c>
      <c r="B7" s="39">
        <f t="shared" si="0"/>
        <v>239</v>
      </c>
      <c r="C7" s="39">
        <v>239</v>
      </c>
      <c r="D7" s="39"/>
      <c r="F7" s="28"/>
      <c r="G7" s="28"/>
    </row>
    <row r="8" spans="1:8" s="27" customFormat="1" ht="32.25" customHeight="1">
      <c r="A8" s="38" t="s">
        <v>985</v>
      </c>
      <c r="B8" s="39">
        <f t="shared" si="0"/>
        <v>196.4</v>
      </c>
      <c r="C8" s="39">
        <v>196.4</v>
      </c>
      <c r="D8" s="39"/>
      <c r="F8" s="28"/>
      <c r="G8" s="28"/>
      <c r="H8" s="40"/>
    </row>
    <row r="9" spans="1:7" s="27" customFormat="1" ht="32.25" customHeight="1">
      <c r="A9" s="38" t="s">
        <v>663</v>
      </c>
      <c r="B9" s="39">
        <f t="shared" si="0"/>
        <v>936.1</v>
      </c>
      <c r="C9" s="39">
        <v>936.1</v>
      </c>
      <c r="D9" s="39"/>
      <c r="F9" s="28"/>
      <c r="G9" s="28"/>
    </row>
    <row r="10" spans="1:4" s="27" customFormat="1" ht="15.75" customHeight="1">
      <c r="A10" s="41" t="s">
        <v>986</v>
      </c>
      <c r="B10" s="41"/>
      <c r="C10" s="41"/>
      <c r="D10" s="41"/>
    </row>
    <row r="11" spans="1:4" s="27" customFormat="1" ht="30.75" customHeight="1">
      <c r="A11" s="41"/>
      <c r="B11" s="41"/>
      <c r="C11" s="41"/>
      <c r="D11" s="41"/>
    </row>
    <row r="12" spans="1:4" s="27" customFormat="1" ht="51" customHeight="1">
      <c r="A12" s="41"/>
      <c r="B12" s="41"/>
      <c r="C12" s="41"/>
      <c r="D12" s="41"/>
    </row>
    <row r="13" spans="1:4" s="27" customFormat="1" ht="28.5" customHeight="1">
      <c r="A13" s="41"/>
      <c r="B13" s="41"/>
      <c r="C13" s="41"/>
      <c r="D13" s="41"/>
    </row>
  </sheetData>
  <sheetProtection/>
  <mergeCells count="4">
    <mergeCell ref="A1:D1"/>
    <mergeCell ref="B3:D3"/>
    <mergeCell ref="A3:A4"/>
    <mergeCell ref="A10:D13"/>
  </mergeCells>
  <printOptions/>
  <pageMargins left="0.75" right="0.75" top="1" bottom="1" header="0.51" footer="0.51"/>
  <pageSetup orientation="landscape" paperSize="9" scale="89"/>
</worksheet>
</file>

<file path=xl/worksheets/sheet21.xml><?xml version="1.0" encoding="utf-8"?>
<worksheet xmlns="http://schemas.openxmlformats.org/spreadsheetml/2006/main" xmlns:r="http://schemas.openxmlformats.org/officeDocument/2006/relationships">
  <dimension ref="A1:F15"/>
  <sheetViews>
    <sheetView zoomScaleSheetLayoutView="100" workbookViewId="0" topLeftCell="A7">
      <selection activeCell="E14" sqref="E14"/>
    </sheetView>
  </sheetViews>
  <sheetFormatPr defaultColWidth="10.5" defaultRowHeight="11.25"/>
  <cols>
    <col min="1" max="1" width="58.83203125" style="1" customWidth="1"/>
    <col min="2" max="3" width="20.83203125" style="1" customWidth="1"/>
    <col min="4" max="4" width="10.66015625" style="1" customWidth="1"/>
    <col min="5" max="5" width="10.5" style="1" customWidth="1"/>
    <col min="6" max="6" width="11.33203125" style="1" hidden="1" customWidth="1"/>
    <col min="7" max="7" width="10.5" style="1" hidden="1" customWidth="1"/>
    <col min="8" max="255" width="10.5" style="1" customWidth="1"/>
    <col min="256" max="256" width="47.66015625" style="1" customWidth="1"/>
  </cols>
  <sheetData>
    <row r="1" spans="1:3" s="1" customFormat="1" ht="18.75">
      <c r="A1" s="8" t="s">
        <v>987</v>
      </c>
      <c r="B1" s="9"/>
      <c r="C1" s="9"/>
    </row>
    <row r="2" spans="1:3" s="1" customFormat="1" ht="23.25">
      <c r="A2" s="10" t="s">
        <v>988</v>
      </c>
      <c r="B2" s="11"/>
      <c r="C2" s="11"/>
    </row>
    <row r="3" spans="1:3" s="1" customFormat="1" ht="15.75">
      <c r="A3" s="12"/>
      <c r="B3" s="12"/>
      <c r="C3" s="13" t="s">
        <v>989</v>
      </c>
    </row>
    <row r="4" spans="1:4" s="2" customFormat="1" ht="46.5" customHeight="1">
      <c r="A4" s="14" t="s">
        <v>60</v>
      </c>
      <c r="B4" s="14" t="s">
        <v>29</v>
      </c>
      <c r="C4" s="14" t="s">
        <v>990</v>
      </c>
      <c r="D4" s="15"/>
    </row>
    <row r="5" spans="1:4" s="3" customFormat="1" ht="46.5" customHeight="1">
      <c r="A5" s="16" t="s">
        <v>991</v>
      </c>
      <c r="B5" s="17"/>
      <c r="C5" s="17">
        <v>30.14</v>
      </c>
      <c r="D5" s="18"/>
    </row>
    <row r="6" spans="1:6" s="4" customFormat="1" ht="46.5" customHeight="1">
      <c r="A6" s="16" t="s">
        <v>992</v>
      </c>
      <c r="B6" s="17">
        <v>43.82</v>
      </c>
      <c r="C6" s="17"/>
      <c r="D6" s="19"/>
      <c r="F6" s="4">
        <v>988753</v>
      </c>
    </row>
    <row r="7" spans="1:4" s="4" customFormat="1" ht="46.5" customHeight="1">
      <c r="A7" s="16" t="s">
        <v>993</v>
      </c>
      <c r="B7" s="17"/>
      <c r="C7" s="17"/>
      <c r="D7" s="19"/>
    </row>
    <row r="8" spans="1:4" s="4" customFormat="1" ht="46.5" customHeight="1">
      <c r="A8" s="16" t="s">
        <v>994</v>
      </c>
      <c r="B8" s="17">
        <v>43.82</v>
      </c>
      <c r="C8" s="17"/>
      <c r="D8" s="19"/>
    </row>
    <row r="9" spans="1:6" s="5" customFormat="1" ht="46.5" customHeight="1">
      <c r="A9" s="21" t="s">
        <v>995</v>
      </c>
      <c r="B9" s="17"/>
      <c r="C9" s="17"/>
      <c r="D9" s="22"/>
      <c r="F9" s="5">
        <v>822672</v>
      </c>
    </row>
    <row r="10" spans="1:4" s="5" customFormat="1" ht="46.5" customHeight="1">
      <c r="A10" s="23" t="s">
        <v>996</v>
      </c>
      <c r="B10" s="17"/>
      <c r="C10" s="17"/>
      <c r="D10" s="22"/>
    </row>
    <row r="11" spans="1:4" s="5" customFormat="1" ht="46.5" customHeight="1">
      <c r="A11" s="23" t="s">
        <v>997</v>
      </c>
      <c r="B11" s="17"/>
      <c r="C11" s="17"/>
      <c r="D11" s="22"/>
    </row>
    <row r="12" spans="1:4" s="6" customFormat="1" ht="46.5" customHeight="1">
      <c r="A12" s="16" t="s">
        <v>998</v>
      </c>
      <c r="B12" s="17"/>
      <c r="C12" s="17">
        <v>9.17</v>
      </c>
      <c r="D12" s="24"/>
    </row>
    <row r="13" spans="1:6" s="5" customFormat="1" ht="46.5" customHeight="1">
      <c r="A13" s="16" t="s">
        <v>999</v>
      </c>
      <c r="B13" s="17"/>
      <c r="C13" s="17">
        <v>29.16</v>
      </c>
      <c r="D13" s="22"/>
      <c r="F13" s="5">
        <v>988753</v>
      </c>
    </row>
    <row r="14" spans="1:6" s="5" customFormat="1" ht="46.5" customHeight="1">
      <c r="A14" s="21" t="s">
        <v>1000</v>
      </c>
      <c r="B14" s="17"/>
      <c r="C14" s="17"/>
      <c r="D14" s="22"/>
      <c r="F14" s="5">
        <v>822672</v>
      </c>
    </row>
    <row r="15" spans="1:4" s="7" customFormat="1" ht="46.5" customHeight="1">
      <c r="A15" s="25" t="s">
        <v>1001</v>
      </c>
      <c r="B15" s="17"/>
      <c r="C15" s="17"/>
      <c r="D15" s="26"/>
    </row>
  </sheetData>
  <sheetProtection/>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H15"/>
  <sheetViews>
    <sheetView zoomScaleSheetLayoutView="100" workbookViewId="0" topLeftCell="A1">
      <selection activeCell="H6" sqref="H6"/>
    </sheetView>
  </sheetViews>
  <sheetFormatPr defaultColWidth="10.5" defaultRowHeight="11.25"/>
  <cols>
    <col min="1" max="1" width="56.66015625" style="1" customWidth="1"/>
    <col min="2" max="3" width="23.33203125" style="1" customWidth="1"/>
    <col min="4" max="4" width="10.66015625" style="1" customWidth="1"/>
    <col min="5" max="5" width="10.5" style="1" customWidth="1"/>
    <col min="6" max="6" width="11.33203125" style="1" hidden="1" customWidth="1"/>
    <col min="7" max="7" width="10.5" style="1" hidden="1" customWidth="1"/>
    <col min="8" max="255" width="10.5" style="1" customWidth="1"/>
    <col min="256" max="256" width="47.66015625" style="1" customWidth="1"/>
  </cols>
  <sheetData>
    <row r="1" spans="1:3" s="1" customFormat="1" ht="18.75">
      <c r="A1" s="8" t="s">
        <v>1002</v>
      </c>
      <c r="B1" s="9"/>
      <c r="C1" s="9"/>
    </row>
    <row r="2" spans="1:3" s="1" customFormat="1" ht="23.25">
      <c r="A2" s="10" t="s">
        <v>1003</v>
      </c>
      <c r="B2" s="11"/>
      <c r="C2" s="11"/>
    </row>
    <row r="3" spans="1:3" s="1" customFormat="1" ht="15.75">
      <c r="A3" s="12"/>
      <c r="B3" s="12"/>
      <c r="C3" s="13" t="s">
        <v>989</v>
      </c>
    </row>
    <row r="4" spans="1:4" s="2" customFormat="1" ht="46.5" customHeight="1">
      <c r="A4" s="14" t="s">
        <v>60</v>
      </c>
      <c r="B4" s="14" t="s">
        <v>29</v>
      </c>
      <c r="C4" s="14" t="s">
        <v>990</v>
      </c>
      <c r="D4" s="15"/>
    </row>
    <row r="5" spans="1:4" s="3" customFormat="1" ht="46.5" customHeight="1">
      <c r="A5" s="16" t="s">
        <v>1004</v>
      </c>
      <c r="B5" s="17"/>
      <c r="C5" s="17">
        <v>6.5</v>
      </c>
      <c r="D5" s="18"/>
    </row>
    <row r="6" spans="1:6" s="4" customFormat="1" ht="46.5" customHeight="1">
      <c r="A6" s="16" t="s">
        <v>1005</v>
      </c>
      <c r="B6" s="17">
        <v>11.55</v>
      </c>
      <c r="C6" s="17"/>
      <c r="D6" s="19"/>
      <c r="F6" s="4">
        <v>988753</v>
      </c>
    </row>
    <row r="7" spans="1:4" s="4" customFormat="1" ht="46.5" customHeight="1">
      <c r="A7" s="16" t="s">
        <v>993</v>
      </c>
      <c r="B7" s="17"/>
      <c r="C7" s="17"/>
      <c r="D7" s="19"/>
    </row>
    <row r="8" spans="1:8" s="4" customFormat="1" ht="46.5" customHeight="1">
      <c r="A8" s="16" t="s">
        <v>1006</v>
      </c>
      <c r="B8" s="17">
        <v>11.55</v>
      </c>
      <c r="C8" s="17"/>
      <c r="D8" s="19"/>
      <c r="H8" s="20"/>
    </row>
    <row r="9" spans="1:6" s="5" customFormat="1" ht="46.5" customHeight="1">
      <c r="A9" s="21" t="s">
        <v>1007</v>
      </c>
      <c r="B9" s="17"/>
      <c r="C9" s="17">
        <v>4.9</v>
      </c>
      <c r="D9" s="22"/>
      <c r="F9" s="5">
        <v>822672</v>
      </c>
    </row>
    <row r="10" spans="1:4" s="5" customFormat="1" ht="46.5" customHeight="1">
      <c r="A10" s="23" t="s">
        <v>996</v>
      </c>
      <c r="B10" s="17"/>
      <c r="C10" s="17"/>
      <c r="D10" s="22"/>
    </row>
    <row r="11" spans="1:4" s="5" customFormat="1" ht="46.5" customHeight="1">
      <c r="A11" s="23" t="s">
        <v>1008</v>
      </c>
      <c r="B11" s="17"/>
      <c r="C11" s="17">
        <v>4.9</v>
      </c>
      <c r="D11" s="22"/>
    </row>
    <row r="12" spans="1:4" s="6" customFormat="1" ht="46.5" customHeight="1">
      <c r="A12" s="16" t="s">
        <v>1009</v>
      </c>
      <c r="B12" s="17"/>
      <c r="C12" s="17">
        <v>0.82</v>
      </c>
      <c r="D12" s="24"/>
    </row>
    <row r="13" spans="1:6" s="5" customFormat="1" ht="46.5" customHeight="1">
      <c r="A13" s="16" t="s">
        <v>1010</v>
      </c>
      <c r="B13" s="17">
        <v>10.77</v>
      </c>
      <c r="C13" s="17"/>
      <c r="D13" s="22"/>
      <c r="F13" s="5">
        <v>988753</v>
      </c>
    </row>
    <row r="14" spans="1:6" s="5" customFormat="1" ht="46.5" customHeight="1">
      <c r="A14" s="21" t="s">
        <v>1011</v>
      </c>
      <c r="B14" s="17"/>
      <c r="C14" s="17">
        <v>1.76</v>
      </c>
      <c r="D14" s="22"/>
      <c r="F14" s="5">
        <v>822672</v>
      </c>
    </row>
    <row r="15" spans="1:4" s="7" customFormat="1" ht="46.5" customHeight="1">
      <c r="A15" s="25" t="s">
        <v>1012</v>
      </c>
      <c r="B15" s="17"/>
      <c r="C15" s="17"/>
      <c r="D15" s="26"/>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49"/>
  <sheetViews>
    <sheetView zoomScaleSheetLayoutView="100" workbookViewId="0" topLeftCell="A1">
      <selection activeCell="F15" sqref="F15"/>
    </sheetView>
  </sheetViews>
  <sheetFormatPr defaultColWidth="9.33203125" defaultRowHeight="11.25"/>
  <cols>
    <col min="1" max="1" width="46.83203125" style="229" customWidth="1"/>
    <col min="2" max="2" width="34" style="230" customWidth="1"/>
    <col min="3" max="245" width="9.33203125" style="227" customWidth="1"/>
  </cols>
  <sheetData>
    <row r="1" spans="1:2" s="227" customFormat="1" ht="29.25" customHeight="1">
      <c r="A1" s="231" t="s">
        <v>57</v>
      </c>
      <c r="B1" s="230"/>
    </row>
    <row r="2" spans="1:2" s="227" customFormat="1" ht="28.5" customHeight="1">
      <c r="A2" s="232" t="s">
        <v>58</v>
      </c>
      <c r="B2" s="234"/>
    </row>
    <row r="3" spans="1:2" s="228" customFormat="1" ht="21.75" customHeight="1">
      <c r="A3" s="229"/>
      <c r="B3" s="235" t="s">
        <v>59</v>
      </c>
    </row>
    <row r="4" spans="1:2" s="228" customFormat="1" ht="21.75" customHeight="1">
      <c r="A4" s="254" t="s">
        <v>60</v>
      </c>
      <c r="B4" s="238" t="s">
        <v>61</v>
      </c>
    </row>
    <row r="5" spans="1:2" s="229" customFormat="1" ht="21.75" customHeight="1">
      <c r="A5" s="255" t="s">
        <v>62</v>
      </c>
      <c r="B5" s="256">
        <f>SUM(B6:B27)</f>
        <v>400800</v>
      </c>
    </row>
    <row r="6" spans="1:2" s="252" customFormat="1" ht="21.75" customHeight="1">
      <c r="A6" s="257" t="s">
        <v>63</v>
      </c>
      <c r="B6" s="258">
        <v>34054</v>
      </c>
    </row>
    <row r="7" spans="1:2" s="253" customFormat="1" ht="21.75" customHeight="1">
      <c r="A7" s="257" t="s">
        <v>64</v>
      </c>
      <c r="B7" s="258">
        <v>6792</v>
      </c>
    </row>
    <row r="8" spans="1:2" s="253" customFormat="1" ht="21.75" customHeight="1">
      <c r="A8" s="257" t="s">
        <v>65</v>
      </c>
      <c r="B8" s="258">
        <v>15548</v>
      </c>
    </row>
    <row r="9" spans="1:2" s="253" customFormat="1" ht="21.75" customHeight="1">
      <c r="A9" s="257" t="s">
        <v>66</v>
      </c>
      <c r="B9" s="258">
        <v>94825</v>
      </c>
    </row>
    <row r="10" spans="1:2" s="253" customFormat="1" ht="21.75" customHeight="1">
      <c r="A10" s="257" t="s">
        <v>67</v>
      </c>
      <c r="B10" s="258">
        <v>1699</v>
      </c>
    </row>
    <row r="11" spans="1:2" s="253" customFormat="1" ht="21.75" customHeight="1">
      <c r="A11" s="257" t="s">
        <v>68</v>
      </c>
      <c r="B11" s="258">
        <v>8507</v>
      </c>
    </row>
    <row r="12" spans="1:2" s="253" customFormat="1" ht="21.75" customHeight="1">
      <c r="A12" s="257" t="s">
        <v>69</v>
      </c>
      <c r="B12" s="258">
        <v>92362</v>
      </c>
    </row>
    <row r="13" spans="1:2" s="253" customFormat="1" ht="21.75" customHeight="1">
      <c r="A13" s="257" t="s">
        <v>70</v>
      </c>
      <c r="B13" s="258">
        <v>49887</v>
      </c>
    </row>
    <row r="14" spans="1:2" s="253" customFormat="1" ht="21.75" customHeight="1">
      <c r="A14" s="257" t="s">
        <v>71</v>
      </c>
      <c r="B14" s="258">
        <v>17023</v>
      </c>
    </row>
    <row r="15" spans="1:2" s="253" customFormat="1" ht="21.75" customHeight="1">
      <c r="A15" s="257" t="s">
        <v>72</v>
      </c>
      <c r="B15" s="258">
        <v>4873</v>
      </c>
    </row>
    <row r="16" spans="1:2" s="253" customFormat="1" ht="21.75" customHeight="1">
      <c r="A16" s="257" t="s">
        <v>73</v>
      </c>
      <c r="B16" s="258">
        <v>27856</v>
      </c>
    </row>
    <row r="17" spans="1:2" s="253" customFormat="1" ht="21.75" customHeight="1">
      <c r="A17" s="257" t="s">
        <v>74</v>
      </c>
      <c r="B17" s="258">
        <v>8011</v>
      </c>
    </row>
    <row r="18" spans="1:2" s="253" customFormat="1" ht="21.75" customHeight="1">
      <c r="A18" s="257" t="s">
        <v>75</v>
      </c>
      <c r="B18" s="258">
        <v>478</v>
      </c>
    </row>
    <row r="19" spans="1:2" s="253" customFormat="1" ht="21.75" customHeight="1">
      <c r="A19" s="257" t="s">
        <v>76</v>
      </c>
      <c r="B19" s="258">
        <v>0</v>
      </c>
    </row>
    <row r="20" spans="1:2" s="253" customFormat="1" ht="21.75" customHeight="1">
      <c r="A20" s="257" t="s">
        <v>77</v>
      </c>
      <c r="B20" s="258">
        <v>4387</v>
      </c>
    </row>
    <row r="21" spans="1:2" s="253" customFormat="1" ht="21.75" customHeight="1">
      <c r="A21" s="257" t="s">
        <v>78</v>
      </c>
      <c r="B21" s="258">
        <v>12655</v>
      </c>
    </row>
    <row r="22" spans="1:2" s="253" customFormat="1" ht="21.75" customHeight="1">
      <c r="A22" s="257" t="s">
        <v>79</v>
      </c>
      <c r="B22" s="258">
        <v>39</v>
      </c>
    </row>
    <row r="23" spans="1:2" s="253" customFormat="1" ht="21.75" customHeight="1">
      <c r="A23" s="257" t="s">
        <v>80</v>
      </c>
      <c r="B23" s="258">
        <v>2192</v>
      </c>
    </row>
    <row r="24" spans="1:2" s="253" customFormat="1" ht="21.75" customHeight="1">
      <c r="A24" s="257" t="s">
        <v>81</v>
      </c>
      <c r="B24" s="258">
        <v>5000</v>
      </c>
    </row>
    <row r="25" spans="1:2" s="253" customFormat="1" ht="21.75" customHeight="1">
      <c r="A25" s="257" t="s">
        <v>82</v>
      </c>
      <c r="B25" s="259">
        <v>3000</v>
      </c>
    </row>
    <row r="26" spans="1:2" s="253" customFormat="1" ht="21.75" customHeight="1">
      <c r="A26" s="257" t="s">
        <v>83</v>
      </c>
      <c r="B26" s="259">
        <v>11610</v>
      </c>
    </row>
    <row r="27" spans="1:2" s="253" customFormat="1" ht="21.75" customHeight="1">
      <c r="A27" s="257" t="s">
        <v>84</v>
      </c>
      <c r="B27" s="259">
        <v>2</v>
      </c>
    </row>
    <row r="28" spans="1:2" s="228" customFormat="1" ht="21.75" customHeight="1">
      <c r="A28" s="255" t="s">
        <v>85</v>
      </c>
      <c r="B28" s="238">
        <v>0</v>
      </c>
    </row>
    <row r="29" spans="1:2" s="228" customFormat="1" ht="21.75" customHeight="1">
      <c r="A29" s="260" t="s">
        <v>86</v>
      </c>
      <c r="B29" s="261"/>
    </row>
    <row r="30" spans="1:2" s="228" customFormat="1" ht="21.75" customHeight="1">
      <c r="A30" s="260" t="s">
        <v>87</v>
      </c>
      <c r="B30" s="261"/>
    </row>
    <row r="31" spans="1:2" s="228" customFormat="1" ht="21.75" customHeight="1">
      <c r="A31" s="262" t="s">
        <v>88</v>
      </c>
      <c r="B31" s="261"/>
    </row>
    <row r="32" spans="1:2" s="228" customFormat="1" ht="21.75" customHeight="1">
      <c r="A32" s="262" t="s">
        <v>89</v>
      </c>
      <c r="B32" s="261"/>
    </row>
    <row r="33" spans="1:2" s="228" customFormat="1" ht="21.75" customHeight="1">
      <c r="A33" s="263" t="s">
        <v>90</v>
      </c>
      <c r="B33" s="238">
        <f>B28+B5</f>
        <v>400800</v>
      </c>
    </row>
    <row r="34" spans="1:2" s="227" customFormat="1" ht="19.5" customHeight="1">
      <c r="A34" s="229"/>
      <c r="B34" s="230"/>
    </row>
    <row r="35" spans="1:2" s="227" customFormat="1" ht="19.5" customHeight="1">
      <c r="A35" s="229"/>
      <c r="B35" s="230"/>
    </row>
    <row r="36" spans="1:2" s="227" customFormat="1" ht="19.5" customHeight="1">
      <c r="A36" s="229"/>
      <c r="B36" s="230"/>
    </row>
    <row r="37" spans="1:2" s="227" customFormat="1" ht="19.5" customHeight="1">
      <c r="A37" s="229"/>
      <c r="B37" s="230"/>
    </row>
    <row r="38" spans="1:2" s="227" customFormat="1" ht="19.5" customHeight="1">
      <c r="A38" s="229"/>
      <c r="B38" s="230"/>
    </row>
    <row r="39" spans="1:2" s="227" customFormat="1" ht="19.5" customHeight="1">
      <c r="A39" s="229"/>
      <c r="B39" s="230"/>
    </row>
    <row r="40" spans="1:2" s="227" customFormat="1" ht="19.5" customHeight="1">
      <c r="A40" s="229"/>
      <c r="B40" s="230"/>
    </row>
    <row r="41" spans="1:2" s="227" customFormat="1" ht="19.5" customHeight="1">
      <c r="A41" s="229"/>
      <c r="B41" s="230"/>
    </row>
    <row r="42" spans="1:2" s="227" customFormat="1" ht="19.5" customHeight="1">
      <c r="A42" s="229"/>
      <c r="B42" s="230"/>
    </row>
    <row r="43" spans="1:2" s="227" customFormat="1" ht="19.5" customHeight="1">
      <c r="A43" s="229"/>
      <c r="B43" s="230"/>
    </row>
    <row r="44" spans="1:2" s="227" customFormat="1" ht="19.5" customHeight="1">
      <c r="A44" s="229"/>
      <c r="B44" s="230"/>
    </row>
    <row r="45" spans="1:2" s="227" customFormat="1" ht="19.5" customHeight="1">
      <c r="A45" s="229"/>
      <c r="B45" s="230"/>
    </row>
    <row r="46" spans="1:2" s="227" customFormat="1" ht="19.5" customHeight="1">
      <c r="A46" s="229"/>
      <c r="B46" s="230"/>
    </row>
    <row r="47" spans="1:2" s="227" customFormat="1" ht="19.5" customHeight="1">
      <c r="A47" s="229"/>
      <c r="B47" s="230"/>
    </row>
    <row r="48" spans="1:2" s="227" customFormat="1" ht="19.5" customHeight="1">
      <c r="A48" s="229"/>
      <c r="B48" s="230"/>
    </row>
    <row r="49" spans="1:2" s="227" customFormat="1" ht="19.5" customHeight="1">
      <c r="A49" s="229"/>
      <c r="B49" s="230"/>
    </row>
  </sheetData>
  <sheetProtection/>
  <mergeCells count="1">
    <mergeCell ref="A2:B2"/>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315"/>
  <sheetViews>
    <sheetView zoomScaleSheetLayoutView="100" workbookViewId="0" topLeftCell="A13">
      <selection activeCell="F12" sqref="F12"/>
    </sheetView>
  </sheetViews>
  <sheetFormatPr defaultColWidth="9.33203125" defaultRowHeight="11.25"/>
  <cols>
    <col min="1" max="1" width="32.66015625" style="229" customWidth="1"/>
    <col min="2" max="2" width="56" style="228" customWidth="1"/>
    <col min="3" max="3" width="19" style="230" customWidth="1"/>
    <col min="4" max="228" width="9.33203125" style="227" customWidth="1"/>
  </cols>
  <sheetData>
    <row r="1" spans="1:3" s="227" customFormat="1" ht="29.25" customHeight="1">
      <c r="A1" s="231" t="s">
        <v>91</v>
      </c>
      <c r="B1" s="228"/>
      <c r="C1" s="230"/>
    </row>
    <row r="2" spans="1:3" s="227" customFormat="1" ht="21.75" customHeight="1">
      <c r="A2" s="232" t="s">
        <v>92</v>
      </c>
      <c r="B2" s="233"/>
      <c r="C2" s="234"/>
    </row>
    <row r="3" spans="1:3" s="228" customFormat="1" ht="21.75" customHeight="1">
      <c r="A3" s="229"/>
      <c r="C3" s="235" t="s">
        <v>59</v>
      </c>
    </row>
    <row r="4" spans="1:3" s="228" customFormat="1" ht="30" customHeight="1">
      <c r="A4" s="236" t="s">
        <v>93</v>
      </c>
      <c r="B4" s="237" t="s">
        <v>94</v>
      </c>
      <c r="C4" s="238" t="s">
        <v>61</v>
      </c>
    </row>
    <row r="5" spans="1:3" s="227" customFormat="1" ht="15" customHeight="1">
      <c r="A5" s="239" t="s">
        <v>95</v>
      </c>
      <c r="B5" s="240" t="s">
        <v>96</v>
      </c>
      <c r="C5" s="241">
        <v>340800</v>
      </c>
    </row>
    <row r="6" spans="1:3" s="227" customFormat="1" ht="15" customHeight="1">
      <c r="A6" s="239" t="s">
        <v>97</v>
      </c>
      <c r="B6" s="239" t="s">
        <v>98</v>
      </c>
      <c r="C6" s="241">
        <v>33732.9</v>
      </c>
    </row>
    <row r="7" spans="1:3" s="227" customFormat="1" ht="15" customHeight="1">
      <c r="A7" s="239" t="s">
        <v>99</v>
      </c>
      <c r="B7" s="239" t="s">
        <v>100</v>
      </c>
      <c r="C7" s="241">
        <v>477.2</v>
      </c>
    </row>
    <row r="8" spans="1:3" s="227" customFormat="1" ht="15" customHeight="1">
      <c r="A8" s="242" t="s">
        <v>101</v>
      </c>
      <c r="B8" s="242" t="s">
        <v>102</v>
      </c>
      <c r="C8" s="243">
        <v>342.2</v>
      </c>
    </row>
    <row r="9" spans="1:3" s="227" customFormat="1" ht="15" customHeight="1">
      <c r="A9" s="242" t="s">
        <v>103</v>
      </c>
      <c r="B9" s="242" t="s">
        <v>104</v>
      </c>
      <c r="C9" s="243">
        <v>20</v>
      </c>
    </row>
    <row r="10" spans="1:3" s="227" customFormat="1" ht="15" customHeight="1">
      <c r="A10" s="242" t="s">
        <v>105</v>
      </c>
      <c r="B10" s="242" t="s">
        <v>106</v>
      </c>
      <c r="C10" s="243">
        <v>20</v>
      </c>
    </row>
    <row r="11" spans="1:3" s="227" customFormat="1" ht="15" customHeight="1">
      <c r="A11" s="242" t="s">
        <v>107</v>
      </c>
      <c r="B11" s="242" t="s">
        <v>108</v>
      </c>
      <c r="C11" s="243">
        <v>20</v>
      </c>
    </row>
    <row r="12" spans="1:3" s="227" customFormat="1" ht="15" customHeight="1">
      <c r="A12" s="242" t="s">
        <v>109</v>
      </c>
      <c r="B12" s="242" t="s">
        <v>110</v>
      </c>
      <c r="C12" s="243">
        <v>15</v>
      </c>
    </row>
    <row r="13" spans="1:3" s="227" customFormat="1" ht="15" customHeight="1">
      <c r="A13" s="242" t="s">
        <v>111</v>
      </c>
      <c r="B13" s="242" t="s">
        <v>112</v>
      </c>
      <c r="C13" s="243">
        <v>35</v>
      </c>
    </row>
    <row r="14" spans="1:3" s="227" customFormat="1" ht="15" customHeight="1">
      <c r="A14" s="242" t="s">
        <v>113</v>
      </c>
      <c r="B14" s="242" t="s">
        <v>114</v>
      </c>
      <c r="C14" s="243">
        <v>25</v>
      </c>
    </row>
    <row r="15" spans="1:3" s="227" customFormat="1" ht="15" customHeight="1">
      <c r="A15" s="239" t="s">
        <v>115</v>
      </c>
      <c r="B15" s="239" t="s">
        <v>116</v>
      </c>
      <c r="C15" s="241">
        <v>392.8</v>
      </c>
    </row>
    <row r="16" spans="1:3" s="227" customFormat="1" ht="15" customHeight="1">
      <c r="A16" s="242" t="s">
        <v>117</v>
      </c>
      <c r="B16" s="242" t="s">
        <v>102</v>
      </c>
      <c r="C16" s="243">
        <v>362</v>
      </c>
    </row>
    <row r="17" spans="1:3" s="227" customFormat="1" ht="15" customHeight="1">
      <c r="A17" s="242" t="s">
        <v>118</v>
      </c>
      <c r="B17" s="242" t="s">
        <v>112</v>
      </c>
      <c r="C17" s="243">
        <v>30.8</v>
      </c>
    </row>
    <row r="18" spans="1:3" s="227" customFormat="1" ht="15" customHeight="1">
      <c r="A18" s="239" t="s">
        <v>119</v>
      </c>
      <c r="B18" s="239" t="s">
        <v>120</v>
      </c>
      <c r="C18" s="241">
        <v>13568.7</v>
      </c>
    </row>
    <row r="19" spans="1:3" s="227" customFormat="1" ht="15" customHeight="1">
      <c r="A19" s="242" t="s">
        <v>121</v>
      </c>
      <c r="B19" s="242" t="s">
        <v>102</v>
      </c>
      <c r="C19" s="243">
        <v>7322</v>
      </c>
    </row>
    <row r="20" spans="1:3" s="227" customFormat="1" ht="15" customHeight="1">
      <c r="A20" s="242" t="s">
        <v>122</v>
      </c>
      <c r="B20" s="242" t="s">
        <v>123</v>
      </c>
      <c r="C20" s="243">
        <v>336.2</v>
      </c>
    </row>
    <row r="21" spans="1:3" s="227" customFormat="1" ht="15" customHeight="1">
      <c r="A21" s="242" t="s">
        <v>124</v>
      </c>
      <c r="B21" s="242" t="s">
        <v>112</v>
      </c>
      <c r="C21" s="243">
        <v>5831.5</v>
      </c>
    </row>
    <row r="22" spans="1:3" s="227" customFormat="1" ht="15" customHeight="1">
      <c r="A22" s="242" t="s">
        <v>125</v>
      </c>
      <c r="B22" s="242" t="s">
        <v>126</v>
      </c>
      <c r="C22" s="243">
        <v>79</v>
      </c>
    </row>
    <row r="23" spans="1:3" s="227" customFormat="1" ht="15" customHeight="1">
      <c r="A23" s="239" t="s">
        <v>127</v>
      </c>
      <c r="B23" s="239" t="s">
        <v>128</v>
      </c>
      <c r="C23" s="241">
        <v>2608.7</v>
      </c>
    </row>
    <row r="24" spans="1:3" s="227" customFormat="1" ht="15" customHeight="1">
      <c r="A24" s="242" t="s">
        <v>129</v>
      </c>
      <c r="B24" s="242" t="s">
        <v>102</v>
      </c>
      <c r="C24" s="243">
        <v>367.4</v>
      </c>
    </row>
    <row r="25" spans="1:3" s="227" customFormat="1" ht="15" customHeight="1">
      <c r="A25" s="242" t="s">
        <v>130</v>
      </c>
      <c r="B25" s="242" t="s">
        <v>112</v>
      </c>
      <c r="C25" s="243">
        <v>2241.3</v>
      </c>
    </row>
    <row r="26" spans="1:3" s="227" customFormat="1" ht="15" customHeight="1">
      <c r="A26" s="239" t="s">
        <v>131</v>
      </c>
      <c r="B26" s="239" t="s">
        <v>132</v>
      </c>
      <c r="C26" s="241">
        <v>577.9</v>
      </c>
    </row>
    <row r="27" spans="1:3" s="227" customFormat="1" ht="15" customHeight="1">
      <c r="A27" s="242" t="s">
        <v>133</v>
      </c>
      <c r="B27" s="242" t="s">
        <v>102</v>
      </c>
      <c r="C27" s="243">
        <v>550</v>
      </c>
    </row>
    <row r="28" spans="1:3" s="227" customFormat="1" ht="15" customHeight="1">
      <c r="A28" s="242" t="s">
        <v>134</v>
      </c>
      <c r="B28" s="242" t="s">
        <v>112</v>
      </c>
      <c r="C28" s="243">
        <v>27.9</v>
      </c>
    </row>
    <row r="29" spans="1:3" s="227" customFormat="1" ht="15" customHeight="1">
      <c r="A29" s="239" t="s">
        <v>135</v>
      </c>
      <c r="B29" s="239" t="s">
        <v>136</v>
      </c>
      <c r="C29" s="241">
        <v>2310.2</v>
      </c>
    </row>
    <row r="30" spans="1:3" s="227" customFormat="1" ht="15" customHeight="1">
      <c r="A30" s="242" t="s">
        <v>137</v>
      </c>
      <c r="B30" s="242" t="s">
        <v>102</v>
      </c>
      <c r="C30" s="243">
        <v>1445.1</v>
      </c>
    </row>
    <row r="31" spans="1:3" s="227" customFormat="1" ht="15" customHeight="1">
      <c r="A31" s="242" t="s">
        <v>138</v>
      </c>
      <c r="B31" s="242" t="s">
        <v>112</v>
      </c>
      <c r="C31" s="243">
        <v>865.1</v>
      </c>
    </row>
    <row r="32" spans="1:3" s="227" customFormat="1" ht="15" customHeight="1">
      <c r="A32" s="239" t="s">
        <v>139</v>
      </c>
      <c r="B32" s="239" t="s">
        <v>140</v>
      </c>
      <c r="C32" s="241">
        <v>448.4</v>
      </c>
    </row>
    <row r="33" spans="1:3" s="227" customFormat="1" ht="15" customHeight="1">
      <c r="A33" s="242" t="s">
        <v>141</v>
      </c>
      <c r="B33" s="242" t="s">
        <v>102</v>
      </c>
      <c r="C33" s="243">
        <v>135.9</v>
      </c>
    </row>
    <row r="34" spans="1:3" s="227" customFormat="1" ht="15" customHeight="1">
      <c r="A34" s="242" t="s">
        <v>142</v>
      </c>
      <c r="B34" s="242" t="s">
        <v>143</v>
      </c>
      <c r="C34" s="243">
        <v>228</v>
      </c>
    </row>
    <row r="35" spans="1:3" s="227" customFormat="1" ht="15" customHeight="1">
      <c r="A35" s="242" t="s">
        <v>144</v>
      </c>
      <c r="B35" s="242" t="s">
        <v>112</v>
      </c>
      <c r="C35" s="243">
        <v>84.5</v>
      </c>
    </row>
    <row r="36" spans="1:3" s="227" customFormat="1" ht="15" customHeight="1">
      <c r="A36" s="239" t="s">
        <v>145</v>
      </c>
      <c r="B36" s="239" t="s">
        <v>146</v>
      </c>
      <c r="C36" s="241">
        <v>800.2</v>
      </c>
    </row>
    <row r="37" spans="1:3" s="227" customFormat="1" ht="15" customHeight="1">
      <c r="A37" s="242" t="s">
        <v>147</v>
      </c>
      <c r="B37" s="242" t="s">
        <v>102</v>
      </c>
      <c r="C37" s="243">
        <v>555</v>
      </c>
    </row>
    <row r="38" spans="1:3" s="227" customFormat="1" ht="15" customHeight="1">
      <c r="A38" s="242" t="s">
        <v>148</v>
      </c>
      <c r="B38" s="242" t="s">
        <v>112</v>
      </c>
      <c r="C38" s="243">
        <v>245.2</v>
      </c>
    </row>
    <row r="39" spans="1:3" s="227" customFormat="1" ht="15" customHeight="1">
      <c r="A39" s="239" t="s">
        <v>149</v>
      </c>
      <c r="B39" s="239" t="s">
        <v>150</v>
      </c>
      <c r="C39" s="241">
        <v>1595.9</v>
      </c>
    </row>
    <row r="40" spans="1:3" s="227" customFormat="1" ht="15" customHeight="1">
      <c r="A40" s="242" t="s">
        <v>151</v>
      </c>
      <c r="B40" s="242" t="s">
        <v>102</v>
      </c>
      <c r="C40" s="243">
        <v>1595.9</v>
      </c>
    </row>
    <row r="41" spans="1:3" s="227" customFormat="1" ht="15" customHeight="1">
      <c r="A41" s="239" t="s">
        <v>152</v>
      </c>
      <c r="B41" s="239" t="s">
        <v>153</v>
      </c>
      <c r="C41" s="241">
        <v>1705.4</v>
      </c>
    </row>
    <row r="42" spans="1:3" s="227" customFormat="1" ht="15" customHeight="1">
      <c r="A42" s="242" t="s">
        <v>154</v>
      </c>
      <c r="B42" s="242" t="s">
        <v>102</v>
      </c>
      <c r="C42" s="243">
        <v>622.9</v>
      </c>
    </row>
    <row r="43" spans="1:3" s="227" customFormat="1" ht="15" customHeight="1">
      <c r="A43" s="242" t="s">
        <v>155</v>
      </c>
      <c r="B43" s="242" t="s">
        <v>156</v>
      </c>
      <c r="C43" s="243">
        <v>575</v>
      </c>
    </row>
    <row r="44" spans="1:3" s="227" customFormat="1" ht="15" customHeight="1">
      <c r="A44" s="242" t="s">
        <v>157</v>
      </c>
      <c r="B44" s="242" t="s">
        <v>112</v>
      </c>
      <c r="C44" s="243">
        <v>507.5</v>
      </c>
    </row>
    <row r="45" spans="1:3" s="227" customFormat="1" ht="15" customHeight="1">
      <c r="A45" s="239" t="s">
        <v>158</v>
      </c>
      <c r="B45" s="239" t="s">
        <v>159</v>
      </c>
      <c r="C45" s="241">
        <v>190.8</v>
      </c>
    </row>
    <row r="46" spans="1:3" s="227" customFormat="1" ht="15" customHeight="1">
      <c r="A46" s="242" t="s">
        <v>160</v>
      </c>
      <c r="B46" s="242" t="s">
        <v>102</v>
      </c>
      <c r="C46" s="243">
        <v>170.2</v>
      </c>
    </row>
    <row r="47" spans="1:3" s="227" customFormat="1" ht="15" customHeight="1">
      <c r="A47" s="242" t="s">
        <v>161</v>
      </c>
      <c r="B47" s="242" t="s">
        <v>162</v>
      </c>
      <c r="C47" s="243">
        <v>20.6</v>
      </c>
    </row>
    <row r="48" spans="1:3" s="227" customFormat="1" ht="15" customHeight="1">
      <c r="A48" s="239" t="s">
        <v>163</v>
      </c>
      <c r="B48" s="239" t="s">
        <v>164</v>
      </c>
      <c r="C48" s="241">
        <v>49.1</v>
      </c>
    </row>
    <row r="49" spans="1:3" s="227" customFormat="1" ht="15" customHeight="1">
      <c r="A49" s="242" t="s">
        <v>165</v>
      </c>
      <c r="B49" s="242" t="s">
        <v>102</v>
      </c>
      <c r="C49" s="243">
        <v>49.1</v>
      </c>
    </row>
    <row r="50" spans="1:3" s="227" customFormat="1" ht="15" customHeight="1">
      <c r="A50" s="239" t="s">
        <v>166</v>
      </c>
      <c r="B50" s="239" t="s">
        <v>167</v>
      </c>
      <c r="C50" s="241">
        <v>383.3</v>
      </c>
    </row>
    <row r="51" spans="1:3" s="227" customFormat="1" ht="15" customHeight="1">
      <c r="A51" s="242" t="s">
        <v>168</v>
      </c>
      <c r="B51" s="242" t="s">
        <v>102</v>
      </c>
      <c r="C51" s="243">
        <v>352.5</v>
      </c>
    </row>
    <row r="52" spans="1:3" s="227" customFormat="1" ht="15" customHeight="1">
      <c r="A52" s="242" t="s">
        <v>169</v>
      </c>
      <c r="B52" s="242" t="s">
        <v>112</v>
      </c>
      <c r="C52" s="243">
        <v>30.8</v>
      </c>
    </row>
    <row r="53" spans="1:3" s="227" customFormat="1" ht="15" customHeight="1">
      <c r="A53" s="239" t="s">
        <v>170</v>
      </c>
      <c r="B53" s="239" t="s">
        <v>171</v>
      </c>
      <c r="C53" s="241">
        <v>3871.5</v>
      </c>
    </row>
    <row r="54" spans="1:3" s="227" customFormat="1" ht="15" customHeight="1">
      <c r="A54" s="242" t="s">
        <v>172</v>
      </c>
      <c r="B54" s="242" t="s">
        <v>102</v>
      </c>
      <c r="C54" s="243">
        <v>1865.8</v>
      </c>
    </row>
    <row r="55" spans="1:3" s="227" customFormat="1" ht="15" customHeight="1">
      <c r="A55" s="242" t="s">
        <v>173</v>
      </c>
      <c r="B55" s="242" t="s">
        <v>112</v>
      </c>
      <c r="C55" s="243">
        <v>2005.7</v>
      </c>
    </row>
    <row r="56" spans="1:3" s="227" customFormat="1" ht="15" customHeight="1">
      <c r="A56" s="239" t="s">
        <v>174</v>
      </c>
      <c r="B56" s="239" t="s">
        <v>175</v>
      </c>
      <c r="C56" s="241">
        <v>553.1</v>
      </c>
    </row>
    <row r="57" spans="1:3" s="227" customFormat="1" ht="15" customHeight="1">
      <c r="A57" s="244" t="s">
        <v>176</v>
      </c>
      <c r="B57" s="244" t="s">
        <v>102</v>
      </c>
      <c r="C57" s="243">
        <v>539</v>
      </c>
    </row>
    <row r="58" spans="1:3" s="227" customFormat="1" ht="15" customHeight="1">
      <c r="A58" s="242" t="s">
        <v>177</v>
      </c>
      <c r="B58" s="242" t="s">
        <v>112</v>
      </c>
      <c r="C58" s="243">
        <v>14.1</v>
      </c>
    </row>
    <row r="59" spans="1:3" s="227" customFormat="1" ht="15" customHeight="1">
      <c r="A59" s="239" t="s">
        <v>178</v>
      </c>
      <c r="B59" s="239" t="s">
        <v>179</v>
      </c>
      <c r="C59" s="241">
        <v>629.5</v>
      </c>
    </row>
    <row r="60" spans="1:3" s="227" customFormat="1" ht="15" customHeight="1">
      <c r="A60" s="242" t="s">
        <v>180</v>
      </c>
      <c r="B60" s="242" t="s">
        <v>102</v>
      </c>
      <c r="C60" s="243">
        <v>543.4</v>
      </c>
    </row>
    <row r="61" spans="1:3" s="227" customFormat="1" ht="15" customHeight="1">
      <c r="A61" s="242" t="s">
        <v>181</v>
      </c>
      <c r="B61" s="242" t="s">
        <v>112</v>
      </c>
      <c r="C61" s="243">
        <v>86.1</v>
      </c>
    </row>
    <row r="62" spans="1:3" s="227" customFormat="1" ht="15" customHeight="1">
      <c r="A62" s="239" t="s">
        <v>182</v>
      </c>
      <c r="B62" s="239" t="s">
        <v>183</v>
      </c>
      <c r="C62" s="241">
        <v>142.5</v>
      </c>
    </row>
    <row r="63" spans="1:3" s="227" customFormat="1" ht="15" customHeight="1">
      <c r="A63" s="242" t="s">
        <v>184</v>
      </c>
      <c r="B63" s="242" t="s">
        <v>102</v>
      </c>
      <c r="C63" s="243">
        <v>104.5</v>
      </c>
    </row>
    <row r="64" spans="1:3" s="227" customFormat="1" ht="15" customHeight="1">
      <c r="A64" s="242" t="s">
        <v>185</v>
      </c>
      <c r="B64" s="242" t="s">
        <v>112</v>
      </c>
      <c r="C64" s="243">
        <v>38</v>
      </c>
    </row>
    <row r="65" spans="1:3" s="227" customFormat="1" ht="15" customHeight="1">
      <c r="A65" s="239" t="s">
        <v>186</v>
      </c>
      <c r="B65" s="239" t="s">
        <v>187</v>
      </c>
      <c r="C65" s="241">
        <v>416</v>
      </c>
    </row>
    <row r="66" spans="1:4" s="227" customFormat="1" ht="15" customHeight="1">
      <c r="A66" s="242" t="s">
        <v>188</v>
      </c>
      <c r="B66" s="242" t="s">
        <v>102</v>
      </c>
      <c r="C66" s="243">
        <v>371.7</v>
      </c>
      <c r="D66" s="245"/>
    </row>
    <row r="67" spans="1:4" s="227" customFormat="1" ht="15" customHeight="1">
      <c r="A67" s="242" t="s">
        <v>189</v>
      </c>
      <c r="B67" s="242" t="s">
        <v>112</v>
      </c>
      <c r="C67" s="243">
        <v>44.3</v>
      </c>
      <c r="D67" s="245"/>
    </row>
    <row r="68" spans="1:4" s="227" customFormat="1" ht="15" customHeight="1">
      <c r="A68" s="239" t="s">
        <v>190</v>
      </c>
      <c r="B68" s="239" t="s">
        <v>191</v>
      </c>
      <c r="C68" s="241">
        <v>54.7</v>
      </c>
      <c r="D68" s="245"/>
    </row>
    <row r="69" spans="1:4" s="227" customFormat="1" ht="15" customHeight="1">
      <c r="A69" s="242" t="s">
        <v>192</v>
      </c>
      <c r="B69" s="242" t="s">
        <v>102</v>
      </c>
      <c r="C69" s="243">
        <v>54.7</v>
      </c>
      <c r="D69" s="246"/>
    </row>
    <row r="70" spans="1:4" s="227" customFormat="1" ht="15" customHeight="1">
      <c r="A70" s="239" t="s">
        <v>193</v>
      </c>
      <c r="B70" s="239" t="s">
        <v>194</v>
      </c>
      <c r="C70" s="241">
        <v>2957</v>
      </c>
      <c r="D70" s="245"/>
    </row>
    <row r="71" spans="1:4" s="227" customFormat="1" ht="15" customHeight="1">
      <c r="A71" s="242" t="s">
        <v>195</v>
      </c>
      <c r="B71" s="242" t="s">
        <v>102</v>
      </c>
      <c r="C71" s="243">
        <v>2024.1</v>
      </c>
      <c r="D71" s="245"/>
    </row>
    <row r="72" spans="1:3" s="227" customFormat="1" ht="15" customHeight="1">
      <c r="A72" s="242" t="s">
        <v>196</v>
      </c>
      <c r="B72" s="242" t="s">
        <v>112</v>
      </c>
      <c r="C72" s="243">
        <v>932.9</v>
      </c>
    </row>
    <row r="73" spans="1:3" s="227" customFormat="1" ht="15" customHeight="1">
      <c r="A73" s="239" t="s">
        <v>197</v>
      </c>
      <c r="B73" s="239" t="s">
        <v>198</v>
      </c>
      <c r="C73" s="241">
        <v>6791.8</v>
      </c>
    </row>
    <row r="74" spans="1:3" s="227" customFormat="1" ht="15" customHeight="1">
      <c r="A74" s="239" t="s">
        <v>199</v>
      </c>
      <c r="B74" s="239" t="s">
        <v>200</v>
      </c>
      <c r="C74" s="241">
        <v>6791.8</v>
      </c>
    </row>
    <row r="75" spans="1:3" s="227" customFormat="1" ht="15" customHeight="1">
      <c r="A75" s="242" t="s">
        <v>201</v>
      </c>
      <c r="B75" s="242" t="s">
        <v>202</v>
      </c>
      <c r="C75" s="243">
        <v>6791.8</v>
      </c>
    </row>
    <row r="76" spans="1:3" s="227" customFormat="1" ht="15" customHeight="1">
      <c r="A76" s="239" t="s">
        <v>203</v>
      </c>
      <c r="B76" s="239" t="s">
        <v>204</v>
      </c>
      <c r="C76" s="241">
        <v>14036</v>
      </c>
    </row>
    <row r="77" spans="1:3" s="227" customFormat="1" ht="15" customHeight="1">
      <c r="A77" s="239" t="s">
        <v>205</v>
      </c>
      <c r="B77" s="239" t="s">
        <v>206</v>
      </c>
      <c r="C77" s="241">
        <v>336.4</v>
      </c>
    </row>
    <row r="78" spans="1:3" s="227" customFormat="1" ht="15" customHeight="1">
      <c r="A78" s="242" t="s">
        <v>207</v>
      </c>
      <c r="B78" s="242" t="s">
        <v>206</v>
      </c>
      <c r="C78" s="243">
        <v>7.7</v>
      </c>
    </row>
    <row r="79" spans="1:3" s="227" customFormat="1" ht="15" customHeight="1">
      <c r="A79" s="242" t="s">
        <v>208</v>
      </c>
      <c r="B79" s="242" t="s">
        <v>209</v>
      </c>
      <c r="C79" s="243">
        <v>328.7</v>
      </c>
    </row>
    <row r="80" spans="1:3" s="227" customFormat="1" ht="15" customHeight="1">
      <c r="A80" s="239" t="s">
        <v>210</v>
      </c>
      <c r="B80" s="239" t="s">
        <v>211</v>
      </c>
      <c r="C80" s="241">
        <v>9053</v>
      </c>
    </row>
    <row r="81" spans="1:3" s="227" customFormat="1" ht="15" customHeight="1">
      <c r="A81" s="242" t="s">
        <v>212</v>
      </c>
      <c r="B81" s="242" t="s">
        <v>102</v>
      </c>
      <c r="C81" s="243">
        <v>6093.9</v>
      </c>
    </row>
    <row r="82" spans="1:3" s="227" customFormat="1" ht="15" customHeight="1">
      <c r="A82" s="242" t="s">
        <v>213</v>
      </c>
      <c r="B82" s="242" t="s">
        <v>214</v>
      </c>
      <c r="C82" s="243">
        <v>2665.9</v>
      </c>
    </row>
    <row r="83" spans="1:3" s="227" customFormat="1" ht="15" customHeight="1">
      <c r="A83" s="242" t="s">
        <v>215</v>
      </c>
      <c r="B83" s="242" t="s">
        <v>112</v>
      </c>
      <c r="C83" s="243">
        <v>293.2</v>
      </c>
    </row>
    <row r="84" spans="1:3" s="227" customFormat="1" ht="15" customHeight="1">
      <c r="A84" s="239" t="s">
        <v>216</v>
      </c>
      <c r="B84" s="239" t="s">
        <v>217</v>
      </c>
      <c r="C84" s="241">
        <v>865.5</v>
      </c>
    </row>
    <row r="85" spans="1:3" s="227" customFormat="1" ht="15" customHeight="1">
      <c r="A85" s="242" t="s">
        <v>218</v>
      </c>
      <c r="B85" s="242" t="s">
        <v>102</v>
      </c>
      <c r="C85" s="243">
        <v>802.3</v>
      </c>
    </row>
    <row r="86" spans="1:3" s="227" customFormat="1" ht="15" customHeight="1">
      <c r="A86" s="244" t="s">
        <v>219</v>
      </c>
      <c r="B86" s="244" t="s">
        <v>112</v>
      </c>
      <c r="C86" s="243">
        <v>63.2</v>
      </c>
    </row>
    <row r="87" spans="1:3" s="227" customFormat="1" ht="15" customHeight="1">
      <c r="A87" s="247" t="s">
        <v>220</v>
      </c>
      <c r="B87" s="247" t="s">
        <v>221</v>
      </c>
      <c r="C87" s="241">
        <v>2773.1</v>
      </c>
    </row>
    <row r="88" spans="1:4" s="227" customFormat="1" ht="15" customHeight="1">
      <c r="A88" s="242" t="s">
        <v>222</v>
      </c>
      <c r="B88" s="242" t="s">
        <v>102</v>
      </c>
      <c r="C88" s="243">
        <v>2773.1</v>
      </c>
      <c r="D88" s="246"/>
    </row>
    <row r="89" spans="1:3" s="227" customFormat="1" ht="15" customHeight="1">
      <c r="A89" s="239" t="s">
        <v>223</v>
      </c>
      <c r="B89" s="239" t="s">
        <v>224</v>
      </c>
      <c r="C89" s="241">
        <v>1008</v>
      </c>
    </row>
    <row r="90" spans="1:8" s="227" customFormat="1" ht="15" customHeight="1">
      <c r="A90" s="242" t="s">
        <v>225</v>
      </c>
      <c r="B90" s="242" t="s">
        <v>102</v>
      </c>
      <c r="C90" s="243">
        <v>1008</v>
      </c>
      <c r="E90" s="245"/>
      <c r="F90" s="245"/>
      <c r="G90" s="245"/>
      <c r="H90" s="245"/>
    </row>
    <row r="91" spans="1:8" s="227" customFormat="1" ht="15" customHeight="1">
      <c r="A91" s="239" t="s">
        <v>226</v>
      </c>
      <c r="B91" s="239" t="s">
        <v>66</v>
      </c>
      <c r="C91" s="241">
        <v>91995.1</v>
      </c>
      <c r="E91" s="245"/>
      <c r="F91" s="245"/>
      <c r="G91" s="245"/>
      <c r="H91" s="245"/>
    </row>
    <row r="92" spans="1:8" s="227" customFormat="1" ht="15" customHeight="1">
      <c r="A92" s="239" t="s">
        <v>227</v>
      </c>
      <c r="B92" s="239" t="s">
        <v>228</v>
      </c>
      <c r="C92" s="241">
        <v>8659.2</v>
      </c>
      <c r="E92" s="245"/>
      <c r="F92" s="245"/>
      <c r="G92" s="245"/>
      <c r="H92" s="245"/>
    </row>
    <row r="93" spans="1:8" s="227" customFormat="1" ht="15" customHeight="1">
      <c r="A93" s="242" t="s">
        <v>229</v>
      </c>
      <c r="B93" s="242" t="s">
        <v>102</v>
      </c>
      <c r="C93" s="243">
        <v>2292.4</v>
      </c>
      <c r="E93" s="245"/>
      <c r="F93" s="245"/>
      <c r="G93" s="245"/>
      <c r="H93" s="245"/>
    </row>
    <row r="94" spans="1:3" s="227" customFormat="1" ht="15" customHeight="1">
      <c r="A94" s="242" t="s">
        <v>230</v>
      </c>
      <c r="B94" s="242" t="s">
        <v>231</v>
      </c>
      <c r="C94" s="243">
        <v>6366.8</v>
      </c>
    </row>
    <row r="95" spans="1:3" s="227" customFormat="1" ht="15" customHeight="1">
      <c r="A95" s="239" t="s">
        <v>232</v>
      </c>
      <c r="B95" s="239" t="s">
        <v>233</v>
      </c>
      <c r="C95" s="241">
        <v>71224</v>
      </c>
    </row>
    <row r="96" spans="1:3" s="227" customFormat="1" ht="15" customHeight="1">
      <c r="A96" s="242" t="s">
        <v>234</v>
      </c>
      <c r="B96" s="242" t="s">
        <v>235</v>
      </c>
      <c r="C96" s="243">
        <v>3706.4</v>
      </c>
    </row>
    <row r="97" spans="1:3" s="227" customFormat="1" ht="15" customHeight="1">
      <c r="A97" s="242" t="s">
        <v>236</v>
      </c>
      <c r="B97" s="242" t="s">
        <v>237</v>
      </c>
      <c r="C97" s="243">
        <v>30692.4</v>
      </c>
    </row>
    <row r="98" spans="1:3" s="227" customFormat="1" ht="15" customHeight="1">
      <c r="A98" s="242" t="s">
        <v>238</v>
      </c>
      <c r="B98" s="242" t="s">
        <v>239</v>
      </c>
      <c r="C98" s="243">
        <v>23419.6</v>
      </c>
    </row>
    <row r="99" spans="1:3" s="227" customFormat="1" ht="15" customHeight="1">
      <c r="A99" s="242" t="s">
        <v>240</v>
      </c>
      <c r="B99" s="242" t="s">
        <v>241</v>
      </c>
      <c r="C99" s="243">
        <v>10332.6</v>
      </c>
    </row>
    <row r="100" spans="1:3" s="227" customFormat="1" ht="15" customHeight="1">
      <c r="A100" s="242" t="s">
        <v>242</v>
      </c>
      <c r="B100" s="242" t="s">
        <v>243</v>
      </c>
      <c r="C100" s="243">
        <v>3073</v>
      </c>
    </row>
    <row r="101" spans="1:3" s="227" customFormat="1" ht="15" customHeight="1">
      <c r="A101" s="239" t="s">
        <v>244</v>
      </c>
      <c r="B101" s="239" t="s">
        <v>245</v>
      </c>
      <c r="C101" s="241">
        <v>5180.7</v>
      </c>
    </row>
    <row r="102" spans="1:3" s="227" customFormat="1" ht="15" customHeight="1">
      <c r="A102" s="242" t="s">
        <v>246</v>
      </c>
      <c r="B102" s="242" t="s">
        <v>247</v>
      </c>
      <c r="C102" s="243">
        <v>4088.2</v>
      </c>
    </row>
    <row r="103" spans="1:3" s="227" customFormat="1" ht="15" customHeight="1">
      <c r="A103" s="242" t="s">
        <v>248</v>
      </c>
      <c r="B103" s="242" t="s">
        <v>249</v>
      </c>
      <c r="C103" s="243">
        <v>1092.5</v>
      </c>
    </row>
    <row r="104" spans="1:3" s="227" customFormat="1" ht="15" customHeight="1">
      <c r="A104" s="239" t="s">
        <v>250</v>
      </c>
      <c r="B104" s="239" t="s">
        <v>251</v>
      </c>
      <c r="C104" s="241">
        <v>331.9</v>
      </c>
    </row>
    <row r="105" spans="1:3" s="227" customFormat="1" ht="15" customHeight="1">
      <c r="A105" s="242" t="s">
        <v>252</v>
      </c>
      <c r="B105" s="242" t="s">
        <v>253</v>
      </c>
      <c r="C105" s="243">
        <v>331.9</v>
      </c>
    </row>
    <row r="106" spans="1:3" s="227" customFormat="1" ht="15" customHeight="1">
      <c r="A106" s="239" t="s">
        <v>254</v>
      </c>
      <c r="B106" s="239" t="s">
        <v>255</v>
      </c>
      <c r="C106" s="241">
        <v>310.8</v>
      </c>
    </row>
    <row r="107" spans="1:3" s="227" customFormat="1" ht="15" customHeight="1">
      <c r="A107" s="242" t="s">
        <v>256</v>
      </c>
      <c r="B107" s="242" t="s">
        <v>257</v>
      </c>
      <c r="C107" s="243">
        <v>310.8</v>
      </c>
    </row>
    <row r="108" spans="1:3" s="227" customFormat="1" ht="15" customHeight="1">
      <c r="A108" s="239" t="s">
        <v>258</v>
      </c>
      <c r="B108" s="239" t="s">
        <v>259</v>
      </c>
      <c r="C108" s="241">
        <v>788.5</v>
      </c>
    </row>
    <row r="109" spans="1:3" s="227" customFormat="1" ht="15" customHeight="1">
      <c r="A109" s="242" t="s">
        <v>260</v>
      </c>
      <c r="B109" s="242" t="s">
        <v>261</v>
      </c>
      <c r="C109" s="243">
        <v>687.8</v>
      </c>
    </row>
    <row r="110" spans="1:3" s="227" customFormat="1" ht="15" customHeight="1">
      <c r="A110" s="242" t="s">
        <v>262</v>
      </c>
      <c r="B110" s="242" t="s">
        <v>263</v>
      </c>
      <c r="C110" s="243">
        <v>100.7</v>
      </c>
    </row>
    <row r="111" spans="1:3" s="227" customFormat="1" ht="15" customHeight="1">
      <c r="A111" s="239" t="s">
        <v>264</v>
      </c>
      <c r="B111" s="239" t="s">
        <v>265</v>
      </c>
      <c r="C111" s="241">
        <v>5500</v>
      </c>
    </row>
    <row r="112" spans="1:3" s="227" customFormat="1" ht="15" customHeight="1">
      <c r="A112" s="242" t="s">
        <v>266</v>
      </c>
      <c r="B112" s="242" t="s">
        <v>267</v>
      </c>
      <c r="C112" s="243">
        <v>5500</v>
      </c>
    </row>
    <row r="113" spans="1:3" s="227" customFormat="1" ht="15" customHeight="1">
      <c r="A113" s="239" t="s">
        <v>268</v>
      </c>
      <c r="B113" s="239" t="s">
        <v>67</v>
      </c>
      <c r="C113" s="241">
        <v>1498.7</v>
      </c>
    </row>
    <row r="114" spans="1:3" s="227" customFormat="1" ht="15" customHeight="1">
      <c r="A114" s="239" t="s">
        <v>269</v>
      </c>
      <c r="B114" s="239" t="s">
        <v>270</v>
      </c>
      <c r="C114" s="241">
        <v>126.6</v>
      </c>
    </row>
    <row r="115" spans="1:3" s="227" customFormat="1" ht="15" customHeight="1">
      <c r="A115" s="242" t="s">
        <v>271</v>
      </c>
      <c r="B115" s="242" t="s">
        <v>102</v>
      </c>
      <c r="C115" s="243">
        <v>126.6</v>
      </c>
    </row>
    <row r="116" spans="1:3" s="227" customFormat="1" ht="15" customHeight="1">
      <c r="A116" s="239" t="s">
        <v>272</v>
      </c>
      <c r="B116" s="239" t="s">
        <v>273</v>
      </c>
      <c r="C116" s="241">
        <v>1300</v>
      </c>
    </row>
    <row r="117" spans="1:3" s="227" customFormat="1" ht="15" customHeight="1">
      <c r="A117" s="242" t="s">
        <v>274</v>
      </c>
      <c r="B117" s="242" t="s">
        <v>275</v>
      </c>
      <c r="C117" s="243">
        <v>1300</v>
      </c>
    </row>
    <row r="118" spans="1:3" s="227" customFormat="1" ht="15" customHeight="1">
      <c r="A118" s="239" t="s">
        <v>276</v>
      </c>
      <c r="B118" s="239" t="s">
        <v>277</v>
      </c>
      <c r="C118" s="241">
        <v>72.1</v>
      </c>
    </row>
    <row r="119" spans="1:3" s="227" customFormat="1" ht="15" customHeight="1">
      <c r="A119" s="242" t="s">
        <v>278</v>
      </c>
      <c r="B119" s="242" t="s">
        <v>279</v>
      </c>
      <c r="C119" s="243">
        <v>5.1</v>
      </c>
    </row>
    <row r="120" spans="1:3" s="227" customFormat="1" ht="15" customHeight="1">
      <c r="A120" s="242" t="s">
        <v>280</v>
      </c>
      <c r="B120" s="242" t="s">
        <v>281</v>
      </c>
      <c r="C120" s="243">
        <v>67</v>
      </c>
    </row>
    <row r="121" spans="1:3" s="227" customFormat="1" ht="15" customHeight="1">
      <c r="A121" s="239" t="s">
        <v>282</v>
      </c>
      <c r="B121" s="239" t="s">
        <v>68</v>
      </c>
      <c r="C121" s="241">
        <v>8452.4</v>
      </c>
    </row>
    <row r="122" spans="1:3" s="227" customFormat="1" ht="15" customHeight="1">
      <c r="A122" s="239" t="s">
        <v>283</v>
      </c>
      <c r="B122" s="239" t="s">
        <v>284</v>
      </c>
      <c r="C122" s="241">
        <v>6262.2</v>
      </c>
    </row>
    <row r="123" spans="1:3" s="227" customFormat="1" ht="15" customHeight="1">
      <c r="A123" s="242" t="s">
        <v>285</v>
      </c>
      <c r="B123" s="242" t="s">
        <v>102</v>
      </c>
      <c r="C123" s="243">
        <v>2714.7</v>
      </c>
    </row>
    <row r="124" spans="1:3" s="227" customFormat="1" ht="15" customHeight="1">
      <c r="A124" s="242" t="s">
        <v>286</v>
      </c>
      <c r="B124" s="242" t="s">
        <v>287</v>
      </c>
      <c r="C124" s="243">
        <v>14</v>
      </c>
    </row>
    <row r="125" spans="1:3" s="227" customFormat="1" ht="15" customHeight="1">
      <c r="A125" s="242" t="s">
        <v>288</v>
      </c>
      <c r="B125" s="242" t="s">
        <v>289</v>
      </c>
      <c r="C125" s="243">
        <v>200</v>
      </c>
    </row>
    <row r="126" spans="1:3" s="227" customFormat="1" ht="15" customHeight="1">
      <c r="A126" s="242" t="s">
        <v>290</v>
      </c>
      <c r="B126" s="242" t="s">
        <v>291</v>
      </c>
      <c r="C126" s="243">
        <v>70</v>
      </c>
    </row>
    <row r="127" spans="1:3" s="227" customFormat="1" ht="15" customHeight="1">
      <c r="A127" s="242" t="s">
        <v>292</v>
      </c>
      <c r="B127" s="242" t="s">
        <v>293</v>
      </c>
      <c r="C127" s="243">
        <v>358.1</v>
      </c>
    </row>
    <row r="128" spans="1:3" s="227" customFormat="1" ht="15" customHeight="1">
      <c r="A128" s="242" t="s">
        <v>294</v>
      </c>
      <c r="B128" s="242" t="s">
        <v>295</v>
      </c>
      <c r="C128" s="243">
        <v>2905.4</v>
      </c>
    </row>
    <row r="129" spans="1:3" s="227" customFormat="1" ht="15" customHeight="1">
      <c r="A129" s="239" t="s">
        <v>296</v>
      </c>
      <c r="B129" s="239" t="s">
        <v>297</v>
      </c>
      <c r="C129" s="241">
        <v>86.3</v>
      </c>
    </row>
    <row r="130" spans="1:3" s="227" customFormat="1" ht="15" customHeight="1">
      <c r="A130" s="242" t="s">
        <v>298</v>
      </c>
      <c r="B130" s="242" t="s">
        <v>299</v>
      </c>
      <c r="C130" s="243">
        <v>86.3</v>
      </c>
    </row>
    <row r="131" spans="1:3" s="227" customFormat="1" ht="15" customHeight="1">
      <c r="A131" s="239" t="s">
        <v>300</v>
      </c>
      <c r="B131" s="239" t="s">
        <v>301</v>
      </c>
      <c r="C131" s="241">
        <v>64.4</v>
      </c>
    </row>
    <row r="132" spans="1:3" s="227" customFormat="1" ht="15" customHeight="1">
      <c r="A132" s="244" t="s">
        <v>302</v>
      </c>
      <c r="B132" s="244" t="s">
        <v>102</v>
      </c>
      <c r="C132" s="243">
        <v>13</v>
      </c>
    </row>
    <row r="133" spans="1:3" s="227" customFormat="1" ht="15" customHeight="1">
      <c r="A133" s="242" t="s">
        <v>303</v>
      </c>
      <c r="B133" s="244" t="s">
        <v>304</v>
      </c>
      <c r="C133" s="243">
        <v>51.4</v>
      </c>
    </row>
    <row r="134" spans="1:3" s="227" customFormat="1" ht="15" customHeight="1">
      <c r="A134" s="239" t="s">
        <v>305</v>
      </c>
      <c r="B134" s="239" t="s">
        <v>306</v>
      </c>
      <c r="C134" s="241">
        <v>993.5</v>
      </c>
    </row>
    <row r="135" spans="1:3" s="227" customFormat="1" ht="15" customHeight="1">
      <c r="A135" s="242" t="s">
        <v>307</v>
      </c>
      <c r="B135" s="242" t="s">
        <v>102</v>
      </c>
      <c r="C135" s="243">
        <v>109.9</v>
      </c>
    </row>
    <row r="136" spans="1:3" s="227" customFormat="1" ht="15" customHeight="1">
      <c r="A136" s="242" t="s">
        <v>308</v>
      </c>
      <c r="B136" s="242" t="s">
        <v>309</v>
      </c>
      <c r="C136" s="243">
        <v>883.6</v>
      </c>
    </row>
    <row r="137" spans="1:3" s="227" customFormat="1" ht="15" customHeight="1">
      <c r="A137" s="239" t="s">
        <v>310</v>
      </c>
      <c r="B137" s="239" t="s">
        <v>311</v>
      </c>
      <c r="C137" s="241">
        <v>1046</v>
      </c>
    </row>
    <row r="138" spans="1:3" s="227" customFormat="1" ht="15" customHeight="1">
      <c r="A138" s="242" t="s">
        <v>312</v>
      </c>
      <c r="B138" s="242" t="s">
        <v>313</v>
      </c>
      <c r="C138" s="243">
        <v>1000</v>
      </c>
    </row>
    <row r="139" spans="1:3" s="227" customFormat="1" ht="15" customHeight="1">
      <c r="A139" s="242" t="s">
        <v>314</v>
      </c>
      <c r="B139" s="242" t="s">
        <v>311</v>
      </c>
      <c r="C139" s="243">
        <v>46</v>
      </c>
    </row>
    <row r="140" spans="1:3" s="227" customFormat="1" ht="15" customHeight="1">
      <c r="A140" s="239" t="s">
        <v>315</v>
      </c>
      <c r="B140" s="239" t="s">
        <v>69</v>
      </c>
      <c r="C140" s="241">
        <v>75060.3</v>
      </c>
    </row>
    <row r="141" spans="1:3" s="227" customFormat="1" ht="15" customHeight="1">
      <c r="A141" s="239" t="s">
        <v>316</v>
      </c>
      <c r="B141" s="239" t="s">
        <v>317</v>
      </c>
      <c r="C141" s="241">
        <v>774.7</v>
      </c>
    </row>
    <row r="142" spans="1:3" s="227" customFormat="1" ht="15" customHeight="1">
      <c r="A142" s="242" t="s">
        <v>318</v>
      </c>
      <c r="B142" s="242" t="s">
        <v>102</v>
      </c>
      <c r="C142" s="243">
        <v>13.4</v>
      </c>
    </row>
    <row r="143" spans="1:3" s="227" customFormat="1" ht="15" customHeight="1">
      <c r="A143" s="242" t="s">
        <v>319</v>
      </c>
      <c r="B143" s="242" t="s">
        <v>320</v>
      </c>
      <c r="C143" s="243">
        <v>181.8</v>
      </c>
    </row>
    <row r="144" spans="1:3" s="227" customFormat="1" ht="15" customHeight="1">
      <c r="A144" s="242" t="s">
        <v>321</v>
      </c>
      <c r="B144" s="242" t="s">
        <v>322</v>
      </c>
      <c r="C144" s="243">
        <v>579.5</v>
      </c>
    </row>
    <row r="145" spans="1:3" s="227" customFormat="1" ht="15" customHeight="1">
      <c r="A145" s="239" t="s">
        <v>323</v>
      </c>
      <c r="B145" s="239" t="s">
        <v>324</v>
      </c>
      <c r="C145" s="241">
        <v>1114.3</v>
      </c>
    </row>
    <row r="146" spans="1:3" s="227" customFormat="1" ht="15" customHeight="1">
      <c r="A146" s="242" t="s">
        <v>325</v>
      </c>
      <c r="B146" s="242" t="s">
        <v>102</v>
      </c>
      <c r="C146" s="243">
        <v>303.5</v>
      </c>
    </row>
    <row r="147" spans="1:3" s="227" customFormat="1" ht="15" customHeight="1">
      <c r="A147" s="242" t="s">
        <v>326</v>
      </c>
      <c r="B147" s="242" t="s">
        <v>327</v>
      </c>
      <c r="C147" s="243">
        <v>171</v>
      </c>
    </row>
    <row r="148" spans="1:3" s="227" customFormat="1" ht="15" customHeight="1">
      <c r="A148" s="244" t="s">
        <v>328</v>
      </c>
      <c r="B148" s="244" t="s">
        <v>329</v>
      </c>
      <c r="C148" s="243">
        <v>639.8</v>
      </c>
    </row>
    <row r="149" spans="1:3" s="227" customFormat="1" ht="15" customHeight="1">
      <c r="A149" s="239" t="s">
        <v>330</v>
      </c>
      <c r="B149" s="239" t="s">
        <v>331</v>
      </c>
      <c r="C149" s="241">
        <v>46901.7</v>
      </c>
    </row>
    <row r="150" spans="1:3" s="227" customFormat="1" ht="15" customHeight="1">
      <c r="A150" s="242" t="s">
        <v>332</v>
      </c>
      <c r="B150" s="242" t="s">
        <v>333</v>
      </c>
      <c r="C150" s="243">
        <v>11568.7</v>
      </c>
    </row>
    <row r="151" spans="1:3" s="227" customFormat="1" ht="15" customHeight="1">
      <c r="A151" s="242" t="s">
        <v>334</v>
      </c>
      <c r="B151" s="242" t="s">
        <v>335</v>
      </c>
      <c r="C151" s="243">
        <v>7915</v>
      </c>
    </row>
    <row r="152" spans="1:3" s="227" customFormat="1" ht="15" customHeight="1">
      <c r="A152" s="242" t="s">
        <v>336</v>
      </c>
      <c r="B152" s="242" t="s">
        <v>337</v>
      </c>
      <c r="C152" s="243">
        <v>27418</v>
      </c>
    </row>
    <row r="153" spans="1:3" s="227" customFormat="1" ht="15" customHeight="1">
      <c r="A153" s="239" t="s">
        <v>338</v>
      </c>
      <c r="B153" s="239" t="s">
        <v>339</v>
      </c>
      <c r="C153" s="241">
        <v>6621.1</v>
      </c>
    </row>
    <row r="154" spans="1:3" s="227" customFormat="1" ht="15" customHeight="1">
      <c r="A154" s="242" t="s">
        <v>340</v>
      </c>
      <c r="B154" s="242" t="s">
        <v>341</v>
      </c>
      <c r="C154" s="243">
        <v>492</v>
      </c>
    </row>
    <row r="155" spans="1:3" s="227" customFormat="1" ht="15" customHeight="1">
      <c r="A155" s="242" t="s">
        <v>342</v>
      </c>
      <c r="B155" s="242" t="s">
        <v>343</v>
      </c>
      <c r="C155" s="243">
        <v>941</v>
      </c>
    </row>
    <row r="156" spans="1:3" s="227" customFormat="1" ht="15" customHeight="1">
      <c r="A156" s="242" t="s">
        <v>344</v>
      </c>
      <c r="B156" s="242" t="s">
        <v>345</v>
      </c>
      <c r="C156" s="243">
        <v>3772</v>
      </c>
    </row>
    <row r="157" spans="1:3" s="227" customFormat="1" ht="15" customHeight="1">
      <c r="A157" s="242" t="s">
        <v>346</v>
      </c>
      <c r="B157" s="242" t="s">
        <v>347</v>
      </c>
      <c r="C157" s="243">
        <v>142.2</v>
      </c>
    </row>
    <row r="158" spans="1:3" s="227" customFormat="1" ht="15" customHeight="1">
      <c r="A158" s="242" t="s">
        <v>348</v>
      </c>
      <c r="B158" s="242" t="s">
        <v>349</v>
      </c>
      <c r="C158" s="243">
        <v>1108</v>
      </c>
    </row>
    <row r="159" spans="1:3" s="227" customFormat="1" ht="15" customHeight="1">
      <c r="A159" s="242" t="s">
        <v>350</v>
      </c>
      <c r="B159" s="242" t="s">
        <v>351</v>
      </c>
      <c r="C159" s="243">
        <v>165.9</v>
      </c>
    </row>
    <row r="160" spans="1:3" s="227" customFormat="1" ht="15" customHeight="1">
      <c r="A160" s="239" t="s">
        <v>352</v>
      </c>
      <c r="B160" s="239" t="s">
        <v>353</v>
      </c>
      <c r="C160" s="241">
        <v>6685.2</v>
      </c>
    </row>
    <row r="161" spans="1:3" s="227" customFormat="1" ht="15" customHeight="1">
      <c r="A161" s="242" t="s">
        <v>354</v>
      </c>
      <c r="B161" s="242" t="s">
        <v>355</v>
      </c>
      <c r="C161" s="243">
        <v>6404.6</v>
      </c>
    </row>
    <row r="162" spans="1:3" s="227" customFormat="1" ht="15" customHeight="1">
      <c r="A162" s="242" t="s">
        <v>356</v>
      </c>
      <c r="B162" s="242" t="s">
        <v>357</v>
      </c>
      <c r="C162" s="243">
        <v>240</v>
      </c>
    </row>
    <row r="163" spans="1:3" s="227" customFormat="1" ht="15" customHeight="1">
      <c r="A163" s="242" t="s">
        <v>358</v>
      </c>
      <c r="B163" s="242" t="s">
        <v>359</v>
      </c>
      <c r="C163" s="243">
        <v>40.6</v>
      </c>
    </row>
    <row r="164" spans="1:3" s="227" customFormat="1" ht="15" customHeight="1">
      <c r="A164" s="239" t="s">
        <v>360</v>
      </c>
      <c r="B164" s="239" t="s">
        <v>361</v>
      </c>
      <c r="C164" s="241">
        <v>2091.5</v>
      </c>
    </row>
    <row r="165" spans="1:3" s="227" customFormat="1" ht="15" customHeight="1">
      <c r="A165" s="242" t="s">
        <v>362</v>
      </c>
      <c r="B165" s="242" t="s">
        <v>363</v>
      </c>
      <c r="C165" s="243">
        <v>76.2</v>
      </c>
    </row>
    <row r="166" spans="1:3" s="227" customFormat="1" ht="15" customHeight="1">
      <c r="A166" s="242" t="s">
        <v>364</v>
      </c>
      <c r="B166" s="242" t="s">
        <v>365</v>
      </c>
      <c r="C166" s="243">
        <v>1596.8</v>
      </c>
    </row>
    <row r="167" spans="1:3" s="227" customFormat="1" ht="15" customHeight="1">
      <c r="A167" s="242" t="s">
        <v>366</v>
      </c>
      <c r="B167" s="242" t="s">
        <v>367</v>
      </c>
      <c r="C167" s="243">
        <v>327.4</v>
      </c>
    </row>
    <row r="168" spans="1:3" s="227" customFormat="1" ht="15" customHeight="1">
      <c r="A168" s="242" t="s">
        <v>368</v>
      </c>
      <c r="B168" s="242" t="s">
        <v>369</v>
      </c>
      <c r="C168" s="243">
        <v>78.1</v>
      </c>
    </row>
    <row r="169" spans="1:3" s="227" customFormat="1" ht="15" customHeight="1">
      <c r="A169" s="244" t="s">
        <v>370</v>
      </c>
      <c r="B169" s="244" t="s">
        <v>371</v>
      </c>
      <c r="C169" s="243">
        <v>13</v>
      </c>
    </row>
    <row r="170" spans="1:3" s="227" customFormat="1" ht="15" customHeight="1">
      <c r="A170" s="247" t="s">
        <v>372</v>
      </c>
      <c r="B170" s="247" t="s">
        <v>373</v>
      </c>
      <c r="C170" s="241">
        <v>557.9</v>
      </c>
    </row>
    <row r="171" spans="1:3" s="227" customFormat="1" ht="15" customHeight="1">
      <c r="A171" s="242" t="s">
        <v>374</v>
      </c>
      <c r="B171" s="242" t="s">
        <v>102</v>
      </c>
      <c r="C171" s="243">
        <v>112.4</v>
      </c>
    </row>
    <row r="172" spans="1:3" s="227" customFormat="1" ht="15" customHeight="1">
      <c r="A172" s="242" t="s">
        <v>375</v>
      </c>
      <c r="B172" s="242" t="s">
        <v>376</v>
      </c>
      <c r="C172" s="243">
        <v>285.6</v>
      </c>
    </row>
    <row r="173" spans="1:3" s="227" customFormat="1" ht="15" customHeight="1">
      <c r="A173" s="242" t="s">
        <v>377</v>
      </c>
      <c r="B173" s="242" t="s">
        <v>378</v>
      </c>
      <c r="C173" s="243">
        <v>159.9</v>
      </c>
    </row>
    <row r="174" spans="1:3" s="227" customFormat="1" ht="15" customHeight="1">
      <c r="A174" s="239" t="s">
        <v>379</v>
      </c>
      <c r="B174" s="239" t="s">
        <v>380</v>
      </c>
      <c r="C174" s="241">
        <v>27</v>
      </c>
    </row>
    <row r="175" spans="1:3" s="227" customFormat="1" ht="15" customHeight="1">
      <c r="A175" s="242" t="s">
        <v>381</v>
      </c>
      <c r="B175" s="242" t="s">
        <v>102</v>
      </c>
      <c r="C175" s="243">
        <v>27</v>
      </c>
    </row>
    <row r="176" spans="1:3" s="227" customFormat="1" ht="15" customHeight="1">
      <c r="A176" s="239" t="s">
        <v>382</v>
      </c>
      <c r="B176" s="239" t="s">
        <v>383</v>
      </c>
      <c r="C176" s="241">
        <v>4046</v>
      </c>
    </row>
    <row r="177" spans="1:3" s="227" customFormat="1" ht="15" customHeight="1">
      <c r="A177" s="242" t="s">
        <v>384</v>
      </c>
      <c r="B177" s="242" t="s">
        <v>385</v>
      </c>
      <c r="C177" s="243">
        <v>232</v>
      </c>
    </row>
    <row r="178" spans="1:3" s="227" customFormat="1" ht="15" customHeight="1">
      <c r="A178" s="242" t="s">
        <v>386</v>
      </c>
      <c r="B178" s="242" t="s">
        <v>387</v>
      </c>
      <c r="C178" s="243">
        <v>3814</v>
      </c>
    </row>
    <row r="179" spans="1:3" s="227" customFormat="1" ht="15" customHeight="1">
      <c r="A179" s="239" t="s">
        <v>388</v>
      </c>
      <c r="B179" s="239" t="s">
        <v>389</v>
      </c>
      <c r="C179" s="241">
        <v>10</v>
      </c>
    </row>
    <row r="180" spans="1:3" s="227" customFormat="1" ht="15" customHeight="1">
      <c r="A180" s="242" t="s">
        <v>390</v>
      </c>
      <c r="B180" s="242" t="s">
        <v>391</v>
      </c>
      <c r="C180" s="243">
        <v>10</v>
      </c>
    </row>
    <row r="181" spans="1:3" s="227" customFormat="1" ht="15" customHeight="1">
      <c r="A181" s="239" t="s">
        <v>392</v>
      </c>
      <c r="B181" s="239" t="s">
        <v>393</v>
      </c>
      <c r="C181" s="241">
        <v>2484.3</v>
      </c>
    </row>
    <row r="182" spans="1:3" s="227" customFormat="1" ht="15" customHeight="1">
      <c r="A182" s="242" t="s">
        <v>394</v>
      </c>
      <c r="B182" s="242" t="s">
        <v>395</v>
      </c>
      <c r="C182" s="243">
        <v>72</v>
      </c>
    </row>
    <row r="183" spans="1:3" s="227" customFormat="1" ht="15" customHeight="1">
      <c r="A183" s="242" t="s">
        <v>396</v>
      </c>
      <c r="B183" s="242" t="s">
        <v>397</v>
      </c>
      <c r="C183" s="243">
        <v>2412.3</v>
      </c>
    </row>
    <row r="184" spans="1:3" s="227" customFormat="1" ht="15" customHeight="1">
      <c r="A184" s="239" t="s">
        <v>398</v>
      </c>
      <c r="B184" s="239" t="s">
        <v>399</v>
      </c>
      <c r="C184" s="241">
        <v>5.7</v>
      </c>
    </row>
    <row r="185" spans="1:3" s="227" customFormat="1" ht="15" customHeight="1">
      <c r="A185" s="242" t="s">
        <v>400</v>
      </c>
      <c r="B185" s="242" t="s">
        <v>401</v>
      </c>
      <c r="C185" s="243">
        <v>5.7</v>
      </c>
    </row>
    <row r="186" spans="1:3" s="227" customFormat="1" ht="15" customHeight="1">
      <c r="A186" s="239" t="s">
        <v>402</v>
      </c>
      <c r="B186" s="239" t="s">
        <v>403</v>
      </c>
      <c r="C186" s="241">
        <v>1513</v>
      </c>
    </row>
    <row r="187" spans="1:3" s="227" customFormat="1" ht="15" customHeight="1">
      <c r="A187" s="242" t="s">
        <v>404</v>
      </c>
      <c r="B187" s="242" t="s">
        <v>405</v>
      </c>
      <c r="C187" s="243">
        <v>1513</v>
      </c>
    </row>
    <row r="188" spans="1:3" s="227" customFormat="1" ht="15" customHeight="1">
      <c r="A188" s="239" t="s">
        <v>406</v>
      </c>
      <c r="B188" s="239" t="s">
        <v>407</v>
      </c>
      <c r="C188" s="241">
        <v>907.9</v>
      </c>
    </row>
    <row r="189" spans="1:3" s="227" customFormat="1" ht="15" customHeight="1">
      <c r="A189" s="242" t="s">
        <v>408</v>
      </c>
      <c r="B189" s="242" t="s">
        <v>102</v>
      </c>
      <c r="C189" s="243">
        <v>194.4</v>
      </c>
    </row>
    <row r="190" spans="1:3" s="227" customFormat="1" ht="15" customHeight="1">
      <c r="A190" s="242" t="s">
        <v>409</v>
      </c>
      <c r="B190" s="242" t="s">
        <v>410</v>
      </c>
      <c r="C190" s="243">
        <v>636</v>
      </c>
    </row>
    <row r="191" spans="1:3" s="227" customFormat="1" ht="15" customHeight="1">
      <c r="A191" s="242" t="s">
        <v>411</v>
      </c>
      <c r="B191" s="242" t="s">
        <v>112</v>
      </c>
      <c r="C191" s="243">
        <v>77.5</v>
      </c>
    </row>
    <row r="192" spans="1:3" s="227" customFormat="1" ht="15" customHeight="1">
      <c r="A192" s="239" t="s">
        <v>412</v>
      </c>
      <c r="B192" s="239" t="s">
        <v>413</v>
      </c>
      <c r="C192" s="241">
        <v>1320</v>
      </c>
    </row>
    <row r="193" spans="1:3" s="227" customFormat="1" ht="15" customHeight="1">
      <c r="A193" s="242" t="s">
        <v>414</v>
      </c>
      <c r="B193" s="242" t="s">
        <v>413</v>
      </c>
      <c r="C193" s="243">
        <v>1320</v>
      </c>
    </row>
    <row r="194" spans="1:3" s="227" customFormat="1" ht="15" customHeight="1">
      <c r="A194" s="239" t="s">
        <v>415</v>
      </c>
      <c r="B194" s="239" t="s">
        <v>70</v>
      </c>
      <c r="C194" s="241">
        <v>30769.1</v>
      </c>
    </row>
    <row r="195" spans="1:3" s="227" customFormat="1" ht="15" customHeight="1">
      <c r="A195" s="239" t="s">
        <v>416</v>
      </c>
      <c r="B195" s="239" t="s">
        <v>417</v>
      </c>
      <c r="C195" s="241">
        <v>1150</v>
      </c>
    </row>
    <row r="196" spans="1:3" s="227" customFormat="1" ht="15" customHeight="1">
      <c r="A196" s="242" t="s">
        <v>418</v>
      </c>
      <c r="B196" s="242" t="s">
        <v>102</v>
      </c>
      <c r="C196" s="243">
        <v>359.2</v>
      </c>
    </row>
    <row r="197" spans="1:3" s="227" customFormat="1" ht="15" customHeight="1">
      <c r="A197" s="242" t="s">
        <v>419</v>
      </c>
      <c r="B197" s="242" t="s">
        <v>420</v>
      </c>
      <c r="C197" s="243">
        <v>790.8</v>
      </c>
    </row>
    <row r="198" spans="1:3" s="227" customFormat="1" ht="15" customHeight="1">
      <c r="A198" s="239" t="s">
        <v>421</v>
      </c>
      <c r="B198" s="239" t="s">
        <v>422</v>
      </c>
      <c r="C198" s="241">
        <v>2415.2</v>
      </c>
    </row>
    <row r="199" spans="1:3" s="227" customFormat="1" ht="15" customHeight="1">
      <c r="A199" s="242" t="s">
        <v>423</v>
      </c>
      <c r="B199" s="242" t="s">
        <v>424</v>
      </c>
      <c r="C199" s="243">
        <v>2415.2</v>
      </c>
    </row>
    <row r="200" spans="1:3" s="227" customFormat="1" ht="15" customHeight="1">
      <c r="A200" s="247" t="s">
        <v>425</v>
      </c>
      <c r="B200" s="247" t="s">
        <v>426</v>
      </c>
      <c r="C200" s="241">
        <v>2544.2</v>
      </c>
    </row>
    <row r="201" spans="1:3" s="227" customFormat="1" ht="15" customHeight="1">
      <c r="A201" s="244" t="s">
        <v>427</v>
      </c>
      <c r="B201" s="244" t="s">
        <v>428</v>
      </c>
      <c r="C201" s="243">
        <v>1609</v>
      </c>
    </row>
    <row r="202" spans="1:3" s="227" customFormat="1" ht="15" customHeight="1">
      <c r="A202" s="244" t="s">
        <v>429</v>
      </c>
      <c r="B202" s="244" t="s">
        <v>430</v>
      </c>
      <c r="C202" s="243">
        <v>935.2</v>
      </c>
    </row>
    <row r="203" spans="1:3" s="227" customFormat="1" ht="15" customHeight="1">
      <c r="A203" s="239" t="s">
        <v>431</v>
      </c>
      <c r="B203" s="239" t="s">
        <v>432</v>
      </c>
      <c r="C203" s="241">
        <v>2484.7</v>
      </c>
    </row>
    <row r="204" spans="1:3" s="227" customFormat="1" ht="15" customHeight="1">
      <c r="A204" s="242" t="s">
        <v>433</v>
      </c>
      <c r="B204" s="242" t="s">
        <v>434</v>
      </c>
      <c r="C204" s="243">
        <v>874.1</v>
      </c>
    </row>
    <row r="205" spans="1:3" s="227" customFormat="1" ht="15" customHeight="1">
      <c r="A205" s="242" t="s">
        <v>435</v>
      </c>
      <c r="B205" s="242" t="s">
        <v>436</v>
      </c>
      <c r="C205" s="243">
        <v>206</v>
      </c>
    </row>
    <row r="206" spans="1:3" s="227" customFormat="1" ht="15" customHeight="1">
      <c r="A206" s="242" t="s">
        <v>437</v>
      </c>
      <c r="B206" s="242" t="s">
        <v>438</v>
      </c>
      <c r="C206" s="243">
        <v>400.1</v>
      </c>
    </row>
    <row r="207" spans="1:3" s="227" customFormat="1" ht="15" customHeight="1">
      <c r="A207" s="242" t="s">
        <v>439</v>
      </c>
      <c r="B207" s="242" t="s">
        <v>440</v>
      </c>
      <c r="C207" s="243">
        <v>858.8</v>
      </c>
    </row>
    <row r="208" spans="1:3" s="227" customFormat="1" ht="15" customHeight="1">
      <c r="A208" s="242" t="s">
        <v>441</v>
      </c>
      <c r="B208" s="242" t="s">
        <v>442</v>
      </c>
      <c r="C208" s="243">
        <v>131.4</v>
      </c>
    </row>
    <row r="209" spans="1:3" s="227" customFormat="1" ht="15" customHeight="1">
      <c r="A209" s="242" t="s">
        <v>443</v>
      </c>
      <c r="B209" s="242" t="s">
        <v>444</v>
      </c>
      <c r="C209" s="243">
        <v>14.3</v>
      </c>
    </row>
    <row r="210" spans="1:3" s="227" customFormat="1" ht="15" customHeight="1">
      <c r="A210" s="239" t="s">
        <v>445</v>
      </c>
      <c r="B210" s="239" t="s">
        <v>446</v>
      </c>
      <c r="C210" s="241">
        <v>1115</v>
      </c>
    </row>
    <row r="211" spans="1:3" s="227" customFormat="1" ht="15" customHeight="1">
      <c r="A211" s="242" t="s">
        <v>447</v>
      </c>
      <c r="B211" s="242" t="s">
        <v>448</v>
      </c>
      <c r="C211" s="243">
        <v>65</v>
      </c>
    </row>
    <row r="212" spans="1:3" s="227" customFormat="1" ht="15" customHeight="1">
      <c r="A212" s="242" t="s">
        <v>449</v>
      </c>
      <c r="B212" s="242" t="s">
        <v>450</v>
      </c>
      <c r="C212" s="243">
        <v>1050</v>
      </c>
    </row>
    <row r="213" spans="1:3" s="227" customFormat="1" ht="15" customHeight="1">
      <c r="A213" s="239" t="s">
        <v>451</v>
      </c>
      <c r="B213" s="239" t="s">
        <v>452</v>
      </c>
      <c r="C213" s="241">
        <v>13972.3</v>
      </c>
    </row>
    <row r="214" spans="1:3" s="227" customFormat="1" ht="15" customHeight="1">
      <c r="A214" s="242" t="s">
        <v>453</v>
      </c>
      <c r="B214" s="242" t="s">
        <v>454</v>
      </c>
      <c r="C214" s="243">
        <v>5040.9</v>
      </c>
    </row>
    <row r="215" spans="1:3" s="227" customFormat="1" ht="15" customHeight="1">
      <c r="A215" s="242" t="s">
        <v>455</v>
      </c>
      <c r="B215" s="242" t="s">
        <v>456</v>
      </c>
      <c r="C215" s="243">
        <v>8931.4</v>
      </c>
    </row>
    <row r="216" spans="1:3" s="227" customFormat="1" ht="15" customHeight="1">
      <c r="A216" s="239" t="s">
        <v>457</v>
      </c>
      <c r="B216" s="239" t="s">
        <v>458</v>
      </c>
      <c r="C216" s="241">
        <v>6256</v>
      </c>
    </row>
    <row r="217" spans="1:3" s="227" customFormat="1" ht="15" customHeight="1">
      <c r="A217" s="242" t="s">
        <v>459</v>
      </c>
      <c r="B217" s="242" t="s">
        <v>460</v>
      </c>
      <c r="C217" s="243">
        <v>5243</v>
      </c>
    </row>
    <row r="218" spans="1:3" s="227" customFormat="1" ht="15" customHeight="1">
      <c r="A218" s="242" t="s">
        <v>461</v>
      </c>
      <c r="B218" s="242" t="s">
        <v>462</v>
      </c>
      <c r="C218" s="243">
        <v>1013</v>
      </c>
    </row>
    <row r="219" spans="1:3" s="227" customFormat="1" ht="15" customHeight="1">
      <c r="A219" s="239" t="s">
        <v>463</v>
      </c>
      <c r="B219" s="239" t="s">
        <v>464</v>
      </c>
      <c r="C219" s="241">
        <v>380</v>
      </c>
    </row>
    <row r="220" spans="1:3" s="227" customFormat="1" ht="15" customHeight="1">
      <c r="A220" s="242" t="s">
        <v>465</v>
      </c>
      <c r="B220" s="242" t="s">
        <v>466</v>
      </c>
      <c r="C220" s="243">
        <v>380</v>
      </c>
    </row>
    <row r="221" spans="1:3" s="227" customFormat="1" ht="15" customHeight="1">
      <c r="A221" s="239" t="s">
        <v>467</v>
      </c>
      <c r="B221" s="239" t="s">
        <v>468</v>
      </c>
      <c r="C221" s="241">
        <v>451.7</v>
      </c>
    </row>
    <row r="222" spans="1:3" s="227" customFormat="1" ht="15" customHeight="1">
      <c r="A222" s="242" t="s">
        <v>469</v>
      </c>
      <c r="B222" s="242" t="s">
        <v>102</v>
      </c>
      <c r="C222" s="243">
        <v>201.8</v>
      </c>
    </row>
    <row r="223" spans="1:3" s="227" customFormat="1" ht="15" customHeight="1">
      <c r="A223" s="242" t="s">
        <v>470</v>
      </c>
      <c r="B223" s="242" t="s">
        <v>112</v>
      </c>
      <c r="C223" s="243">
        <v>249.9</v>
      </c>
    </row>
    <row r="224" spans="1:3" s="227" customFormat="1" ht="15" customHeight="1">
      <c r="A224" s="239" t="s">
        <v>471</v>
      </c>
      <c r="B224" s="239" t="s">
        <v>71</v>
      </c>
      <c r="C224" s="241">
        <v>12901.4</v>
      </c>
    </row>
    <row r="225" spans="1:3" s="227" customFormat="1" ht="15" customHeight="1">
      <c r="A225" s="239" t="s">
        <v>472</v>
      </c>
      <c r="B225" s="239" t="s">
        <v>473</v>
      </c>
      <c r="C225" s="241">
        <v>90.6</v>
      </c>
    </row>
    <row r="226" spans="1:3" s="227" customFormat="1" ht="15" customHeight="1">
      <c r="A226" s="242" t="s">
        <v>474</v>
      </c>
      <c r="B226" s="242" t="s">
        <v>102</v>
      </c>
      <c r="C226" s="243">
        <v>64.5</v>
      </c>
    </row>
    <row r="227" spans="1:3" s="227" customFormat="1" ht="15" customHeight="1">
      <c r="A227" s="242" t="s">
        <v>475</v>
      </c>
      <c r="B227" s="242" t="s">
        <v>476</v>
      </c>
      <c r="C227" s="243">
        <v>26.1</v>
      </c>
    </row>
    <row r="228" spans="1:3" s="227" customFormat="1" ht="15" customHeight="1">
      <c r="A228" s="239" t="s">
        <v>477</v>
      </c>
      <c r="B228" s="239" t="s">
        <v>478</v>
      </c>
      <c r="C228" s="241">
        <v>12810.8</v>
      </c>
    </row>
    <row r="229" spans="1:3" s="227" customFormat="1" ht="15" customHeight="1">
      <c r="A229" s="242" t="s">
        <v>479</v>
      </c>
      <c r="B229" s="242" t="s">
        <v>480</v>
      </c>
      <c r="C229" s="243">
        <v>12627</v>
      </c>
    </row>
    <row r="230" spans="1:3" s="227" customFormat="1" ht="15" customHeight="1">
      <c r="A230" s="242" t="s">
        <v>481</v>
      </c>
      <c r="B230" s="242" t="s">
        <v>482</v>
      </c>
      <c r="C230" s="243">
        <v>183.8</v>
      </c>
    </row>
    <row r="231" spans="1:3" s="227" customFormat="1" ht="15" customHeight="1">
      <c r="A231" s="239" t="s">
        <v>483</v>
      </c>
      <c r="B231" s="239" t="s">
        <v>72</v>
      </c>
      <c r="C231" s="241">
        <v>4873.3</v>
      </c>
    </row>
    <row r="232" spans="1:3" s="227" customFormat="1" ht="15" customHeight="1">
      <c r="A232" s="239" t="s">
        <v>484</v>
      </c>
      <c r="B232" s="239" t="s">
        <v>485</v>
      </c>
      <c r="C232" s="241">
        <v>4316.5</v>
      </c>
    </row>
    <row r="233" spans="1:3" s="227" customFormat="1" ht="15" customHeight="1">
      <c r="A233" s="242" t="s">
        <v>486</v>
      </c>
      <c r="B233" s="242" t="s">
        <v>102</v>
      </c>
      <c r="C233" s="243">
        <v>202.1</v>
      </c>
    </row>
    <row r="234" spans="1:3" s="227" customFormat="1" ht="15" customHeight="1">
      <c r="A234" s="242" t="s">
        <v>487</v>
      </c>
      <c r="B234" s="242" t="s">
        <v>488</v>
      </c>
      <c r="C234" s="243">
        <v>2709.2</v>
      </c>
    </row>
    <row r="235" spans="1:3" s="227" customFormat="1" ht="15" customHeight="1">
      <c r="A235" s="242" t="s">
        <v>489</v>
      </c>
      <c r="B235" s="242" t="s">
        <v>490</v>
      </c>
      <c r="C235" s="243">
        <v>471</v>
      </c>
    </row>
    <row r="236" spans="1:3" s="227" customFormat="1" ht="15" customHeight="1">
      <c r="A236" s="242" t="s">
        <v>491</v>
      </c>
      <c r="B236" s="242" t="s">
        <v>492</v>
      </c>
      <c r="C236" s="243">
        <v>934.2</v>
      </c>
    </row>
    <row r="237" spans="1:3" s="227" customFormat="1" ht="15" customHeight="1">
      <c r="A237" s="239" t="s">
        <v>493</v>
      </c>
      <c r="B237" s="239" t="s">
        <v>494</v>
      </c>
      <c r="C237" s="241">
        <v>556.8</v>
      </c>
    </row>
    <row r="238" spans="1:3" s="227" customFormat="1" ht="15" customHeight="1">
      <c r="A238" s="242" t="s">
        <v>495</v>
      </c>
      <c r="B238" s="242" t="s">
        <v>496</v>
      </c>
      <c r="C238" s="243">
        <v>556.8</v>
      </c>
    </row>
    <row r="239" spans="1:3" s="227" customFormat="1" ht="15" customHeight="1">
      <c r="A239" s="239" t="s">
        <v>497</v>
      </c>
      <c r="B239" s="239" t="s">
        <v>73</v>
      </c>
      <c r="C239" s="241">
        <v>17284.7</v>
      </c>
    </row>
    <row r="240" spans="1:3" s="227" customFormat="1" ht="15" customHeight="1">
      <c r="A240" s="239" t="s">
        <v>498</v>
      </c>
      <c r="B240" s="239" t="s">
        <v>499</v>
      </c>
      <c r="C240" s="241">
        <v>4705.7</v>
      </c>
    </row>
    <row r="241" spans="1:3" s="227" customFormat="1" ht="15" customHeight="1">
      <c r="A241" s="242" t="s">
        <v>500</v>
      </c>
      <c r="B241" s="242" t="s">
        <v>102</v>
      </c>
      <c r="C241" s="243">
        <v>393.7</v>
      </c>
    </row>
    <row r="242" spans="1:3" s="227" customFormat="1" ht="15" customHeight="1">
      <c r="A242" s="242" t="s">
        <v>501</v>
      </c>
      <c r="B242" s="242" t="s">
        <v>112</v>
      </c>
      <c r="C242" s="243">
        <v>2305.3</v>
      </c>
    </row>
    <row r="243" spans="1:3" s="227" customFormat="1" ht="15" customHeight="1">
      <c r="A243" s="242" t="s">
        <v>502</v>
      </c>
      <c r="B243" s="242" t="s">
        <v>503</v>
      </c>
      <c r="C243" s="243">
        <v>248.6</v>
      </c>
    </row>
    <row r="244" spans="1:3" s="227" customFormat="1" ht="15" customHeight="1">
      <c r="A244" s="242" t="s">
        <v>504</v>
      </c>
      <c r="B244" s="242" t="s">
        <v>505</v>
      </c>
      <c r="C244" s="243">
        <v>964.4</v>
      </c>
    </row>
    <row r="245" spans="1:3" s="227" customFormat="1" ht="15" customHeight="1">
      <c r="A245" s="242" t="s">
        <v>506</v>
      </c>
      <c r="B245" s="242" t="s">
        <v>507</v>
      </c>
      <c r="C245" s="243">
        <v>223.5</v>
      </c>
    </row>
    <row r="246" spans="1:3" s="227" customFormat="1" ht="15" customHeight="1">
      <c r="A246" s="242" t="s">
        <v>508</v>
      </c>
      <c r="B246" s="242" t="s">
        <v>509</v>
      </c>
      <c r="C246" s="243">
        <v>5.1</v>
      </c>
    </row>
    <row r="247" spans="1:3" s="227" customFormat="1" ht="15" customHeight="1">
      <c r="A247" s="242" t="s">
        <v>510</v>
      </c>
      <c r="B247" s="242" t="s">
        <v>511</v>
      </c>
      <c r="C247" s="243">
        <v>24</v>
      </c>
    </row>
    <row r="248" spans="1:3" s="227" customFormat="1" ht="15" customHeight="1">
      <c r="A248" s="242" t="s">
        <v>512</v>
      </c>
      <c r="B248" s="242" t="s">
        <v>513</v>
      </c>
      <c r="C248" s="243">
        <v>535.7</v>
      </c>
    </row>
    <row r="249" spans="1:3" s="227" customFormat="1" ht="15" customHeight="1">
      <c r="A249" s="242" t="s">
        <v>514</v>
      </c>
      <c r="B249" s="242" t="s">
        <v>515</v>
      </c>
      <c r="C249" s="243">
        <v>5.4</v>
      </c>
    </row>
    <row r="250" spans="1:3" s="227" customFormat="1" ht="15" customHeight="1">
      <c r="A250" s="239" t="s">
        <v>516</v>
      </c>
      <c r="B250" s="239" t="s">
        <v>517</v>
      </c>
      <c r="C250" s="241">
        <v>64</v>
      </c>
    </row>
    <row r="251" spans="1:3" s="227" customFormat="1" ht="15" customHeight="1">
      <c r="A251" s="242" t="s">
        <v>518</v>
      </c>
      <c r="B251" s="242" t="s">
        <v>519</v>
      </c>
      <c r="C251" s="243">
        <v>12</v>
      </c>
    </row>
    <row r="252" spans="1:3" s="227" customFormat="1" ht="15" customHeight="1">
      <c r="A252" s="242" t="s">
        <v>520</v>
      </c>
      <c r="B252" s="242" t="s">
        <v>521</v>
      </c>
      <c r="C252" s="243">
        <v>2</v>
      </c>
    </row>
    <row r="253" spans="1:3" s="227" customFormat="1" ht="15" customHeight="1">
      <c r="A253" s="242" t="s">
        <v>522</v>
      </c>
      <c r="B253" s="242" t="s">
        <v>523</v>
      </c>
      <c r="C253" s="243">
        <v>2</v>
      </c>
    </row>
    <row r="254" spans="1:3" s="227" customFormat="1" ht="15" customHeight="1">
      <c r="A254" s="242" t="s">
        <v>524</v>
      </c>
      <c r="B254" s="242" t="s">
        <v>525</v>
      </c>
      <c r="C254" s="243">
        <v>48</v>
      </c>
    </row>
    <row r="255" spans="1:3" s="227" customFormat="1" ht="15" customHeight="1">
      <c r="A255" s="239" t="s">
        <v>526</v>
      </c>
      <c r="B255" s="239" t="s">
        <v>527</v>
      </c>
      <c r="C255" s="241">
        <v>1412.5</v>
      </c>
    </row>
    <row r="256" spans="1:3" s="227" customFormat="1" ht="15" customHeight="1">
      <c r="A256" s="242" t="s">
        <v>528</v>
      </c>
      <c r="B256" s="242" t="s">
        <v>102</v>
      </c>
      <c r="C256" s="243">
        <v>169.9</v>
      </c>
    </row>
    <row r="257" spans="1:3" s="227" customFormat="1" ht="15" customHeight="1">
      <c r="A257" s="242" t="s">
        <v>529</v>
      </c>
      <c r="B257" s="242" t="s">
        <v>530</v>
      </c>
      <c r="C257" s="243">
        <v>326.9</v>
      </c>
    </row>
    <row r="258" spans="1:3" s="227" customFormat="1" ht="15" customHeight="1">
      <c r="A258" s="242" t="s">
        <v>531</v>
      </c>
      <c r="B258" s="242" t="s">
        <v>532</v>
      </c>
      <c r="C258" s="243">
        <v>64.3</v>
      </c>
    </row>
    <row r="259" spans="1:3" s="227" customFormat="1" ht="15" customHeight="1">
      <c r="A259" s="242" t="s">
        <v>533</v>
      </c>
      <c r="B259" s="242" t="s">
        <v>534</v>
      </c>
      <c r="C259" s="243">
        <v>28.8</v>
      </c>
    </row>
    <row r="260" spans="1:3" s="227" customFormat="1" ht="15" customHeight="1">
      <c r="A260" s="242" t="s">
        <v>535</v>
      </c>
      <c r="B260" s="242" t="s">
        <v>536</v>
      </c>
      <c r="C260" s="243">
        <v>822.6</v>
      </c>
    </row>
    <row r="261" spans="1:3" s="227" customFormat="1" ht="15" customHeight="1">
      <c r="A261" s="239" t="s">
        <v>537</v>
      </c>
      <c r="B261" s="239" t="s">
        <v>538</v>
      </c>
      <c r="C261" s="241">
        <v>1762.4</v>
      </c>
    </row>
    <row r="262" spans="1:3" s="227" customFormat="1" ht="15" customHeight="1">
      <c r="A262" s="242" t="s">
        <v>539</v>
      </c>
      <c r="B262" s="242" t="s">
        <v>540</v>
      </c>
      <c r="C262" s="243">
        <v>5</v>
      </c>
    </row>
    <row r="263" spans="1:3" s="227" customFormat="1" ht="15" customHeight="1">
      <c r="A263" s="242" t="s">
        <v>541</v>
      </c>
      <c r="B263" s="242" t="s">
        <v>542</v>
      </c>
      <c r="C263" s="243">
        <v>1757.4</v>
      </c>
    </row>
    <row r="264" spans="1:3" s="227" customFormat="1" ht="15" customHeight="1">
      <c r="A264" s="239" t="s">
        <v>543</v>
      </c>
      <c r="B264" s="239" t="s">
        <v>544</v>
      </c>
      <c r="C264" s="241">
        <v>8986</v>
      </c>
    </row>
    <row r="265" spans="1:3" s="227" customFormat="1" ht="15" customHeight="1">
      <c r="A265" s="242" t="s">
        <v>545</v>
      </c>
      <c r="B265" s="242" t="s">
        <v>546</v>
      </c>
      <c r="C265" s="243">
        <v>8986</v>
      </c>
    </row>
    <row r="266" spans="1:3" s="227" customFormat="1" ht="15" customHeight="1">
      <c r="A266" s="239" t="s">
        <v>547</v>
      </c>
      <c r="B266" s="239" t="s">
        <v>548</v>
      </c>
      <c r="C266" s="241">
        <v>354.1</v>
      </c>
    </row>
    <row r="267" spans="1:3" s="227" customFormat="1" ht="15" customHeight="1">
      <c r="A267" s="242" t="s">
        <v>549</v>
      </c>
      <c r="B267" s="242" t="s">
        <v>550</v>
      </c>
      <c r="C267" s="243">
        <v>190</v>
      </c>
    </row>
    <row r="268" spans="1:3" s="227" customFormat="1" ht="15" customHeight="1">
      <c r="A268" s="242" t="s">
        <v>551</v>
      </c>
      <c r="B268" s="242" t="s">
        <v>552</v>
      </c>
      <c r="C268" s="243">
        <v>164.1</v>
      </c>
    </row>
    <row r="269" spans="1:3" s="227" customFormat="1" ht="15" customHeight="1">
      <c r="A269" s="239" t="s">
        <v>553</v>
      </c>
      <c r="B269" s="239" t="s">
        <v>74</v>
      </c>
      <c r="C269" s="241">
        <v>8011.4</v>
      </c>
    </row>
    <row r="270" spans="1:3" s="227" customFormat="1" ht="15" customHeight="1">
      <c r="A270" s="239" t="s">
        <v>554</v>
      </c>
      <c r="B270" s="239" t="s">
        <v>555</v>
      </c>
      <c r="C270" s="241">
        <v>8011.4</v>
      </c>
    </row>
    <row r="271" spans="1:3" s="227" customFormat="1" ht="15" customHeight="1">
      <c r="A271" s="242" t="s">
        <v>556</v>
      </c>
      <c r="B271" s="242" t="s">
        <v>102</v>
      </c>
      <c r="C271" s="243">
        <v>933.8</v>
      </c>
    </row>
    <row r="272" spans="1:3" s="227" customFormat="1" ht="15" customHeight="1">
      <c r="A272" s="242" t="s">
        <v>557</v>
      </c>
      <c r="B272" s="242" t="s">
        <v>558</v>
      </c>
      <c r="C272" s="243">
        <v>1259.6</v>
      </c>
    </row>
    <row r="273" spans="1:3" s="227" customFormat="1" ht="15" customHeight="1">
      <c r="A273" s="242" t="s">
        <v>559</v>
      </c>
      <c r="B273" s="242" t="s">
        <v>560</v>
      </c>
      <c r="C273" s="243">
        <v>96</v>
      </c>
    </row>
    <row r="274" spans="1:3" s="227" customFormat="1" ht="15" customHeight="1">
      <c r="A274" s="242" t="s">
        <v>561</v>
      </c>
      <c r="B274" s="242" t="s">
        <v>562</v>
      </c>
      <c r="C274" s="243">
        <v>5722</v>
      </c>
    </row>
    <row r="275" spans="1:3" s="227" customFormat="1" ht="15" customHeight="1">
      <c r="A275" s="239" t="s">
        <v>563</v>
      </c>
      <c r="B275" s="239" t="s">
        <v>564</v>
      </c>
      <c r="C275" s="241">
        <v>478.3</v>
      </c>
    </row>
    <row r="276" spans="1:3" s="227" customFormat="1" ht="15" customHeight="1">
      <c r="A276" s="239" t="s">
        <v>565</v>
      </c>
      <c r="B276" s="239" t="s">
        <v>566</v>
      </c>
      <c r="C276" s="241">
        <v>478.3</v>
      </c>
    </row>
    <row r="277" spans="1:3" s="227" customFormat="1" ht="15" customHeight="1">
      <c r="A277" s="242" t="s">
        <v>567</v>
      </c>
      <c r="B277" s="242" t="s">
        <v>102</v>
      </c>
      <c r="C277" s="243">
        <v>245.2</v>
      </c>
    </row>
    <row r="278" spans="1:3" s="227" customFormat="1" ht="15" customHeight="1">
      <c r="A278" s="242" t="s">
        <v>568</v>
      </c>
      <c r="B278" s="242" t="s">
        <v>569</v>
      </c>
      <c r="C278" s="243">
        <v>233.1</v>
      </c>
    </row>
    <row r="279" spans="1:3" s="227" customFormat="1" ht="15" customHeight="1">
      <c r="A279" s="239" t="s">
        <v>570</v>
      </c>
      <c r="B279" s="239" t="s">
        <v>77</v>
      </c>
      <c r="C279" s="241">
        <v>4269</v>
      </c>
    </row>
    <row r="280" spans="1:3" s="227" customFormat="1" ht="15" customHeight="1">
      <c r="A280" s="239" t="s">
        <v>571</v>
      </c>
      <c r="B280" s="239" t="s">
        <v>572</v>
      </c>
      <c r="C280" s="241">
        <v>4217</v>
      </c>
    </row>
    <row r="281" spans="1:3" s="227" customFormat="1" ht="15" customHeight="1">
      <c r="A281" s="244" t="s">
        <v>573</v>
      </c>
      <c r="B281" s="244" t="s">
        <v>102</v>
      </c>
      <c r="C281" s="243">
        <v>501.2</v>
      </c>
    </row>
    <row r="282" spans="1:3" s="227" customFormat="1" ht="15" customHeight="1">
      <c r="A282" s="242" t="s">
        <v>574</v>
      </c>
      <c r="B282" s="242" t="s">
        <v>575</v>
      </c>
      <c r="C282" s="243">
        <v>690.3</v>
      </c>
    </row>
    <row r="283" spans="1:3" s="227" customFormat="1" ht="15" customHeight="1">
      <c r="A283" s="242" t="s">
        <v>576</v>
      </c>
      <c r="B283" s="244" t="s">
        <v>577</v>
      </c>
      <c r="C283" s="243">
        <v>80</v>
      </c>
    </row>
    <row r="284" spans="1:3" s="227" customFormat="1" ht="15" customHeight="1">
      <c r="A284" s="242" t="s">
        <v>578</v>
      </c>
      <c r="B284" s="242" t="s">
        <v>579</v>
      </c>
      <c r="C284" s="243">
        <v>903.6</v>
      </c>
    </row>
    <row r="285" spans="1:3" s="227" customFormat="1" ht="15" customHeight="1">
      <c r="A285" s="242" t="s">
        <v>580</v>
      </c>
      <c r="B285" s="242" t="s">
        <v>112</v>
      </c>
      <c r="C285" s="243">
        <v>2041.9</v>
      </c>
    </row>
    <row r="286" spans="1:3" s="227" customFormat="1" ht="15" customHeight="1">
      <c r="A286" s="239" t="s">
        <v>581</v>
      </c>
      <c r="B286" s="239" t="s">
        <v>582</v>
      </c>
      <c r="C286" s="241">
        <v>52</v>
      </c>
    </row>
    <row r="287" spans="1:3" s="227" customFormat="1" ht="15" customHeight="1">
      <c r="A287" s="242" t="s">
        <v>583</v>
      </c>
      <c r="B287" s="242" t="s">
        <v>584</v>
      </c>
      <c r="C287" s="243">
        <v>52</v>
      </c>
    </row>
    <row r="288" spans="1:3" s="227" customFormat="1" ht="15" customHeight="1">
      <c r="A288" s="239" t="s">
        <v>585</v>
      </c>
      <c r="B288" s="239" t="s">
        <v>78</v>
      </c>
      <c r="C288" s="241">
        <v>9084.9</v>
      </c>
    </row>
    <row r="289" spans="1:3" s="227" customFormat="1" ht="15" customHeight="1">
      <c r="A289" s="239" t="s">
        <v>586</v>
      </c>
      <c r="B289" s="239" t="s">
        <v>587</v>
      </c>
      <c r="C289" s="241">
        <v>70</v>
      </c>
    </row>
    <row r="290" spans="1:3" s="227" customFormat="1" ht="15" customHeight="1">
      <c r="A290" s="242" t="s">
        <v>588</v>
      </c>
      <c r="B290" s="242" t="s">
        <v>589</v>
      </c>
      <c r="C290" s="243">
        <v>30</v>
      </c>
    </row>
    <row r="291" spans="1:3" s="227" customFormat="1" ht="15" customHeight="1">
      <c r="A291" s="242" t="s">
        <v>590</v>
      </c>
      <c r="B291" s="242" t="s">
        <v>591</v>
      </c>
      <c r="C291" s="243">
        <v>40</v>
      </c>
    </row>
    <row r="292" spans="1:3" s="227" customFormat="1" ht="15" customHeight="1">
      <c r="A292" s="239" t="s">
        <v>592</v>
      </c>
      <c r="B292" s="239" t="s">
        <v>593</v>
      </c>
      <c r="C292" s="241">
        <v>9014.9</v>
      </c>
    </row>
    <row r="293" spans="1:3" s="227" customFormat="1" ht="15" customHeight="1">
      <c r="A293" s="242" t="s">
        <v>594</v>
      </c>
      <c r="B293" s="242" t="s">
        <v>595</v>
      </c>
      <c r="C293" s="243">
        <v>9014.9</v>
      </c>
    </row>
    <row r="294" spans="1:3" ht="14.25">
      <c r="A294" s="239" t="s">
        <v>596</v>
      </c>
      <c r="B294" s="239" t="s">
        <v>79</v>
      </c>
      <c r="C294" s="241">
        <v>38.5</v>
      </c>
    </row>
    <row r="295" spans="1:3" ht="14.25">
      <c r="A295" s="248" t="s">
        <v>597</v>
      </c>
      <c r="B295" s="249" t="s">
        <v>598</v>
      </c>
      <c r="C295" s="241">
        <v>39</v>
      </c>
    </row>
    <row r="296" spans="1:3" ht="15">
      <c r="A296" s="250" t="s">
        <v>599</v>
      </c>
      <c r="B296" s="251" t="s">
        <v>600</v>
      </c>
      <c r="C296" s="243">
        <v>39</v>
      </c>
    </row>
    <row r="297" spans="1:3" ht="14.25">
      <c r="A297" s="248" t="s">
        <v>601</v>
      </c>
      <c r="B297" s="249" t="s">
        <v>80</v>
      </c>
      <c r="C297" s="241">
        <v>1911</v>
      </c>
    </row>
    <row r="298" spans="1:3" ht="14.25">
      <c r="A298" s="248" t="s">
        <v>602</v>
      </c>
      <c r="B298" s="249" t="s">
        <v>603</v>
      </c>
      <c r="C298" s="241">
        <v>1010</v>
      </c>
    </row>
    <row r="299" spans="1:3" ht="15">
      <c r="A299" s="250" t="s">
        <v>604</v>
      </c>
      <c r="B299" s="251" t="s">
        <v>102</v>
      </c>
      <c r="C299" s="243">
        <v>260</v>
      </c>
    </row>
    <row r="300" spans="1:3" ht="15">
      <c r="A300" s="250" t="s">
        <v>605</v>
      </c>
      <c r="B300" s="251" t="s">
        <v>606</v>
      </c>
      <c r="C300" s="243">
        <v>254</v>
      </c>
    </row>
    <row r="301" spans="1:3" ht="15">
      <c r="A301" s="250" t="s">
        <v>607</v>
      </c>
      <c r="B301" s="251" t="s">
        <v>608</v>
      </c>
      <c r="C301" s="243">
        <v>5</v>
      </c>
    </row>
    <row r="302" spans="1:3" ht="15">
      <c r="A302" s="250" t="s">
        <v>609</v>
      </c>
      <c r="B302" s="251" t="s">
        <v>610</v>
      </c>
      <c r="C302" s="243">
        <v>97</v>
      </c>
    </row>
    <row r="303" spans="1:3" ht="15">
      <c r="A303" s="250" t="s">
        <v>611</v>
      </c>
      <c r="B303" s="251" t="s">
        <v>112</v>
      </c>
      <c r="C303" s="243">
        <v>393</v>
      </c>
    </row>
    <row r="304" spans="1:3" ht="14.25">
      <c r="A304" s="248" t="s">
        <v>612</v>
      </c>
      <c r="B304" s="249" t="s">
        <v>613</v>
      </c>
      <c r="C304" s="241">
        <v>598</v>
      </c>
    </row>
    <row r="305" spans="1:3" ht="15">
      <c r="A305" s="250" t="s">
        <v>614</v>
      </c>
      <c r="B305" s="251" t="s">
        <v>615</v>
      </c>
      <c r="C305" s="243">
        <v>598</v>
      </c>
    </row>
    <row r="306" spans="1:3" ht="14.25">
      <c r="A306" s="248" t="s">
        <v>616</v>
      </c>
      <c r="B306" s="249" t="s">
        <v>617</v>
      </c>
      <c r="C306" s="241">
        <v>303</v>
      </c>
    </row>
    <row r="307" spans="1:3" ht="15">
      <c r="A307" s="250" t="s">
        <v>618</v>
      </c>
      <c r="B307" s="251" t="s">
        <v>619</v>
      </c>
      <c r="C307" s="243">
        <v>303</v>
      </c>
    </row>
    <row r="308" spans="1:3" ht="14.25">
      <c r="A308" s="248" t="s">
        <v>620</v>
      </c>
      <c r="B308" s="249" t="s">
        <v>81</v>
      </c>
      <c r="C308" s="241">
        <v>5000</v>
      </c>
    </row>
    <row r="309" spans="1:3" ht="14.25">
      <c r="A309" s="248" t="s">
        <v>621</v>
      </c>
      <c r="B309" s="249" t="s">
        <v>622</v>
      </c>
      <c r="C309" s="241">
        <v>3000</v>
      </c>
    </row>
    <row r="310" spans="1:3" ht="14.25">
      <c r="A310" s="248" t="s">
        <v>623</v>
      </c>
      <c r="B310" s="249" t="s">
        <v>624</v>
      </c>
      <c r="C310" s="241">
        <v>3000</v>
      </c>
    </row>
    <row r="311" spans="1:3" ht="15">
      <c r="A311" s="250" t="s">
        <v>625</v>
      </c>
      <c r="B311" s="251" t="s">
        <v>624</v>
      </c>
      <c r="C311" s="243">
        <v>3000</v>
      </c>
    </row>
    <row r="312" spans="1:3" ht="14.25">
      <c r="A312" s="248" t="s">
        <v>626</v>
      </c>
      <c r="B312" s="249" t="s">
        <v>627</v>
      </c>
      <c r="C312" s="241">
        <v>11610</v>
      </c>
    </row>
    <row r="313" spans="1:3" ht="15">
      <c r="A313" s="250" t="s">
        <v>628</v>
      </c>
      <c r="B313" s="251" t="s">
        <v>629</v>
      </c>
      <c r="C313" s="243">
        <v>11610</v>
      </c>
    </row>
    <row r="314" spans="1:3" ht="14.25">
      <c r="A314" s="248" t="s">
        <v>630</v>
      </c>
      <c r="B314" s="249" t="s">
        <v>631</v>
      </c>
      <c r="C314" s="241">
        <v>2</v>
      </c>
    </row>
    <row r="315" spans="1:3" ht="14.25">
      <c r="A315" s="248" t="s">
        <v>632</v>
      </c>
      <c r="B315" s="249" t="s">
        <v>633</v>
      </c>
      <c r="C315" s="241">
        <v>2</v>
      </c>
    </row>
  </sheetData>
  <sheetProtection/>
  <mergeCells count="1">
    <mergeCell ref="A2:C2"/>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C42"/>
  <sheetViews>
    <sheetView zoomScaleSheetLayoutView="100" workbookViewId="0" topLeftCell="A1">
      <selection activeCell="F9" sqref="F9"/>
    </sheetView>
  </sheetViews>
  <sheetFormatPr defaultColWidth="12" defaultRowHeight="11.25"/>
  <cols>
    <col min="1" max="1" width="28.16015625" style="67" customWidth="1"/>
    <col min="2" max="2" width="45.5" style="67" customWidth="1"/>
    <col min="3" max="3" width="23" style="215" customWidth="1"/>
    <col min="4" max="16384" width="12" style="67" customWidth="1"/>
  </cols>
  <sheetData>
    <row r="1" spans="1:3" s="67" customFormat="1" ht="21" customHeight="1">
      <c r="A1" s="73" t="s">
        <v>634</v>
      </c>
      <c r="C1" s="215"/>
    </row>
    <row r="2" spans="1:3" s="67" customFormat="1" ht="24.75" customHeight="1">
      <c r="A2" s="74" t="s">
        <v>635</v>
      </c>
      <c r="B2" s="75"/>
      <c r="C2" s="216"/>
    </row>
    <row r="3" s="68" customFormat="1" ht="24" customHeight="1">
      <c r="C3" s="217" t="s">
        <v>59</v>
      </c>
    </row>
    <row r="4" spans="1:3" s="69" customFormat="1" ht="43.5" customHeight="1">
      <c r="A4" s="218" t="s">
        <v>636</v>
      </c>
      <c r="B4" s="77" t="s">
        <v>94</v>
      </c>
      <c r="C4" s="83" t="s">
        <v>61</v>
      </c>
    </row>
    <row r="5" spans="1:3" s="214" customFormat="1" ht="18" customHeight="1">
      <c r="A5" s="219" t="s">
        <v>637</v>
      </c>
      <c r="B5" s="220" t="s">
        <v>638</v>
      </c>
      <c r="C5" s="83">
        <f>SUM(C6:C9)</f>
        <v>51869</v>
      </c>
    </row>
    <row r="6" spans="1:3" s="153" customFormat="1" ht="18" customHeight="1">
      <c r="A6" s="221" t="s">
        <v>639</v>
      </c>
      <c r="B6" s="222" t="s">
        <v>640</v>
      </c>
      <c r="C6" s="223">
        <f>29242+6636</f>
        <v>35878</v>
      </c>
    </row>
    <row r="7" spans="1:3" s="153" customFormat="1" ht="18" customHeight="1">
      <c r="A7" s="221" t="s">
        <v>641</v>
      </c>
      <c r="B7" s="222" t="s">
        <v>642</v>
      </c>
      <c r="C7" s="223">
        <v>12384</v>
      </c>
    </row>
    <row r="8" spans="1:3" s="153" customFormat="1" ht="18" customHeight="1">
      <c r="A8" s="221" t="s">
        <v>643</v>
      </c>
      <c r="B8" s="222" t="s">
        <v>595</v>
      </c>
      <c r="C8" s="223">
        <v>3587</v>
      </c>
    </row>
    <row r="9" spans="1:3" s="153" customFormat="1" ht="18" customHeight="1">
      <c r="A9" s="221" t="s">
        <v>644</v>
      </c>
      <c r="B9" s="222" t="s">
        <v>645</v>
      </c>
      <c r="C9" s="223">
        <v>20</v>
      </c>
    </row>
    <row r="10" spans="1:3" s="69" customFormat="1" ht="18" customHeight="1">
      <c r="A10" s="219" t="s">
        <v>646</v>
      </c>
      <c r="B10" s="220" t="s">
        <v>647</v>
      </c>
      <c r="C10" s="83">
        <f>SUM(C11:C20)</f>
        <v>3714</v>
      </c>
    </row>
    <row r="11" spans="1:3" s="68" customFormat="1" ht="18" customHeight="1">
      <c r="A11" s="221" t="s">
        <v>648</v>
      </c>
      <c r="B11" s="222" t="s">
        <v>649</v>
      </c>
      <c r="C11" s="223">
        <v>2661</v>
      </c>
    </row>
    <row r="12" spans="1:3" s="68" customFormat="1" ht="18" customHeight="1">
      <c r="A12" s="221" t="s">
        <v>650</v>
      </c>
      <c r="B12" s="224" t="s">
        <v>651</v>
      </c>
      <c r="C12" s="223">
        <v>44</v>
      </c>
    </row>
    <row r="13" spans="1:3" s="68" customFormat="1" ht="18" customHeight="1">
      <c r="A13" s="221" t="s">
        <v>652</v>
      </c>
      <c r="B13" s="221" t="s">
        <v>653</v>
      </c>
      <c r="C13" s="223">
        <v>19</v>
      </c>
    </row>
    <row r="14" spans="1:3" s="68" customFormat="1" ht="18" customHeight="1">
      <c r="A14" s="221" t="s">
        <v>654</v>
      </c>
      <c r="B14" s="221" t="s">
        <v>655</v>
      </c>
      <c r="C14" s="223">
        <v>10</v>
      </c>
    </row>
    <row r="15" spans="1:3" s="68" customFormat="1" ht="18" customHeight="1">
      <c r="A15" s="221" t="s">
        <v>656</v>
      </c>
      <c r="B15" s="221" t="s">
        <v>657</v>
      </c>
      <c r="C15" s="223">
        <v>144</v>
      </c>
    </row>
    <row r="16" spans="1:3" s="68" customFormat="1" ht="18" customHeight="1">
      <c r="A16" s="221" t="s">
        <v>658</v>
      </c>
      <c r="B16" s="221" t="s">
        <v>659</v>
      </c>
      <c r="C16" s="223">
        <v>30</v>
      </c>
    </row>
    <row r="17" spans="1:3" s="68" customFormat="1" ht="18" customHeight="1">
      <c r="A17" s="221" t="s">
        <v>660</v>
      </c>
      <c r="B17" s="221" t="s">
        <v>661</v>
      </c>
      <c r="C17" s="223"/>
    </row>
    <row r="18" spans="1:3" s="68" customFormat="1" ht="18" customHeight="1">
      <c r="A18" s="221" t="s">
        <v>662</v>
      </c>
      <c r="B18" s="224" t="s">
        <v>663</v>
      </c>
      <c r="C18" s="223">
        <v>635</v>
      </c>
    </row>
    <row r="19" spans="1:3" s="68" customFormat="1" ht="18" customHeight="1">
      <c r="A19" s="221" t="s">
        <v>664</v>
      </c>
      <c r="B19" s="221" t="s">
        <v>665</v>
      </c>
      <c r="C19" s="223">
        <v>95</v>
      </c>
    </row>
    <row r="20" spans="1:3" s="68" customFormat="1" ht="18" customHeight="1">
      <c r="A20" s="221" t="s">
        <v>666</v>
      </c>
      <c r="B20" s="221" t="s">
        <v>667</v>
      </c>
      <c r="C20" s="223">
        <v>76</v>
      </c>
    </row>
    <row r="21" spans="1:3" s="68" customFormat="1" ht="18" customHeight="1">
      <c r="A21" s="219" t="s">
        <v>668</v>
      </c>
      <c r="B21" s="220" t="s">
        <v>669</v>
      </c>
      <c r="C21" s="83">
        <f>C22</f>
        <v>3</v>
      </c>
    </row>
    <row r="22" spans="1:3" s="68" customFormat="1" ht="18" customHeight="1">
      <c r="A22" s="221" t="s">
        <v>670</v>
      </c>
      <c r="B22" s="221" t="s">
        <v>671</v>
      </c>
      <c r="C22" s="223">
        <v>3</v>
      </c>
    </row>
    <row r="23" spans="1:3" s="68" customFormat="1" ht="18" customHeight="1">
      <c r="A23" s="219" t="s">
        <v>672</v>
      </c>
      <c r="B23" s="220" t="s">
        <v>673</v>
      </c>
      <c r="C23" s="83">
        <f>C24+C25</f>
        <v>98233</v>
      </c>
    </row>
    <row r="24" spans="1:3" s="68" customFormat="1" ht="18" customHeight="1">
      <c r="A24" s="221" t="s">
        <v>674</v>
      </c>
      <c r="B24" s="221" t="s">
        <v>675</v>
      </c>
      <c r="C24" s="223">
        <v>88852</v>
      </c>
    </row>
    <row r="25" spans="1:3" s="68" customFormat="1" ht="18" customHeight="1">
      <c r="A25" s="221" t="s">
        <v>676</v>
      </c>
      <c r="B25" s="221" t="s">
        <v>677</v>
      </c>
      <c r="C25" s="223">
        <v>9381</v>
      </c>
    </row>
    <row r="26" spans="1:3" s="68" customFormat="1" ht="18" customHeight="1">
      <c r="A26" s="219" t="s">
        <v>678</v>
      </c>
      <c r="B26" s="220" t="s">
        <v>679</v>
      </c>
      <c r="C26" s="83">
        <f>C27</f>
        <v>16</v>
      </c>
    </row>
    <row r="27" spans="1:3" s="68" customFormat="1" ht="18" customHeight="1">
      <c r="A27" s="221" t="s">
        <v>680</v>
      </c>
      <c r="B27" s="224" t="s">
        <v>681</v>
      </c>
      <c r="C27" s="223">
        <v>16</v>
      </c>
    </row>
    <row r="28" spans="1:3" s="68" customFormat="1" ht="18" customHeight="1">
      <c r="A28" s="219" t="s">
        <v>682</v>
      </c>
      <c r="B28" s="220" t="s">
        <v>683</v>
      </c>
      <c r="C28" s="83">
        <f>SUM(C29:C31)</f>
        <v>142</v>
      </c>
    </row>
    <row r="29" spans="1:3" s="68" customFormat="1" ht="18" customHeight="1">
      <c r="A29" s="221" t="s">
        <v>684</v>
      </c>
      <c r="B29" s="221" t="s">
        <v>685</v>
      </c>
      <c r="C29" s="223">
        <v>138</v>
      </c>
    </row>
    <row r="30" spans="1:3" s="68" customFormat="1" ht="18" customHeight="1">
      <c r="A30" s="221" t="s">
        <v>686</v>
      </c>
      <c r="B30" s="224" t="s">
        <v>687</v>
      </c>
      <c r="C30" s="223">
        <v>3</v>
      </c>
    </row>
    <row r="31" spans="1:3" s="68" customFormat="1" ht="18" customHeight="1">
      <c r="A31" s="221" t="s">
        <v>688</v>
      </c>
      <c r="B31" s="224" t="s">
        <v>689</v>
      </c>
      <c r="C31" s="223">
        <v>1</v>
      </c>
    </row>
    <row r="32" spans="1:3" s="68" customFormat="1" ht="18" customHeight="1">
      <c r="A32" s="225" t="s">
        <v>90</v>
      </c>
      <c r="B32" s="226"/>
      <c r="C32" s="83">
        <f>C5+C10+C21+C23+C26+C28</f>
        <v>153977</v>
      </c>
    </row>
    <row r="33" spans="1:3" s="68" customFormat="1" ht="18" customHeight="1">
      <c r="A33" s="67"/>
      <c r="B33" s="67"/>
      <c r="C33" s="215"/>
    </row>
    <row r="34" spans="1:3" s="68" customFormat="1" ht="18" customHeight="1">
      <c r="A34" s="67"/>
      <c r="B34" s="67"/>
      <c r="C34" s="215"/>
    </row>
    <row r="35" spans="1:3" s="68" customFormat="1" ht="18" customHeight="1">
      <c r="A35" s="67"/>
      <c r="B35" s="67"/>
      <c r="C35" s="215"/>
    </row>
    <row r="36" spans="1:3" s="69" customFormat="1" ht="18" customHeight="1">
      <c r="A36" s="67"/>
      <c r="B36" s="67"/>
      <c r="C36" s="215"/>
    </row>
    <row r="37" spans="1:3" s="68" customFormat="1" ht="18" customHeight="1">
      <c r="A37" s="67"/>
      <c r="B37" s="67"/>
      <c r="C37" s="215"/>
    </row>
    <row r="38" spans="1:3" s="68" customFormat="1" ht="18" customHeight="1">
      <c r="A38" s="67"/>
      <c r="B38" s="67"/>
      <c r="C38" s="215"/>
    </row>
    <row r="39" spans="1:3" s="69" customFormat="1" ht="18" customHeight="1">
      <c r="A39" s="67"/>
      <c r="B39" s="67"/>
      <c r="C39" s="215"/>
    </row>
    <row r="40" spans="1:3" s="68" customFormat="1" ht="18" customHeight="1">
      <c r="A40" s="67"/>
      <c r="B40" s="67"/>
      <c r="C40" s="215"/>
    </row>
    <row r="41" spans="1:3" s="68" customFormat="1" ht="18" customHeight="1">
      <c r="A41" s="67"/>
      <c r="B41" s="67"/>
      <c r="C41" s="215"/>
    </row>
    <row r="42" spans="1:3" s="69" customFormat="1" ht="18" customHeight="1">
      <c r="A42" s="67"/>
      <c r="B42" s="67"/>
      <c r="C42" s="215"/>
    </row>
  </sheetData>
  <sheetProtection/>
  <mergeCells count="2">
    <mergeCell ref="A2:C2"/>
    <mergeCell ref="A32:B32"/>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Z28"/>
  <sheetViews>
    <sheetView zoomScaleSheetLayoutView="100" workbookViewId="0" topLeftCell="A1">
      <selection activeCell="C16" sqref="C16"/>
    </sheetView>
  </sheetViews>
  <sheetFormatPr defaultColWidth="9.33203125" defaultRowHeight="11.25"/>
  <cols>
    <col min="1" max="4" width="27.83203125" style="46" customWidth="1"/>
    <col min="5" max="5" width="13.83203125" style="43" hidden="1" customWidth="1"/>
    <col min="6" max="6" width="12.83203125" style="42" hidden="1" customWidth="1"/>
    <col min="7" max="7" width="10.83203125" style="42" hidden="1" customWidth="1"/>
    <col min="8" max="8" width="12.83203125" style="114" hidden="1" customWidth="1"/>
    <col min="9" max="9" width="23.33203125" style="114" hidden="1" customWidth="1"/>
    <col min="10" max="10" width="16.66015625" style="115" hidden="1" customWidth="1"/>
    <col min="11" max="11" width="9.33203125" style="116" hidden="1" customWidth="1"/>
    <col min="12" max="13" width="9.33203125" style="42" hidden="1" customWidth="1"/>
    <col min="14" max="14" width="18.5" style="42" hidden="1" customWidth="1"/>
    <col min="15" max="15" width="10.5" style="42" hidden="1" customWidth="1"/>
    <col min="16" max="16" width="12.66015625" style="42" hidden="1" customWidth="1"/>
    <col min="17" max="17" width="9.16015625" style="42" hidden="1" customWidth="1"/>
    <col min="18" max="18" width="12" style="42" hidden="1" customWidth="1"/>
    <col min="19" max="19" width="7.83203125" style="42" hidden="1" customWidth="1"/>
    <col min="20" max="20" width="7" style="42" hidden="1" customWidth="1"/>
    <col min="21" max="21" width="8.66015625" style="42" hidden="1" customWidth="1"/>
    <col min="22" max="23" width="9.33203125" style="42" hidden="1" customWidth="1"/>
    <col min="24" max="24" width="14.16015625" style="42" hidden="1" customWidth="1"/>
    <col min="25" max="25" width="14" style="42" hidden="1" customWidth="1"/>
    <col min="26" max="26" width="9.33203125" style="42" hidden="1" customWidth="1"/>
    <col min="27" max="16384" width="9.33203125" style="42" customWidth="1"/>
  </cols>
  <sheetData>
    <row r="1" spans="1:11" s="42" customFormat="1" ht="21.75" customHeight="1">
      <c r="A1" s="8" t="s">
        <v>690</v>
      </c>
      <c r="B1" s="117"/>
      <c r="C1" s="117"/>
      <c r="D1" s="117"/>
      <c r="E1" s="43"/>
      <c r="H1" s="114"/>
      <c r="I1" s="114"/>
      <c r="J1" s="115"/>
      <c r="K1" s="116"/>
    </row>
    <row r="2" spans="1:11" s="42" customFormat="1" ht="51.75" customHeight="1">
      <c r="A2" s="118" t="s">
        <v>691</v>
      </c>
      <c r="B2" s="119"/>
      <c r="C2" s="119"/>
      <c r="D2" s="119"/>
      <c r="E2" s="43"/>
      <c r="K2" s="116"/>
    </row>
    <row r="3" spans="1:14" s="42" customFormat="1" ht="15">
      <c r="A3" s="46"/>
      <c r="B3" s="46"/>
      <c r="C3" s="46"/>
      <c r="D3" s="102" t="s">
        <v>692</v>
      </c>
      <c r="E3" s="43"/>
      <c r="F3" s="42">
        <v>12.11</v>
      </c>
      <c r="H3" s="42">
        <v>12.22</v>
      </c>
      <c r="K3" s="116"/>
      <c r="N3" s="42">
        <v>1.2</v>
      </c>
    </row>
    <row r="4" spans="1:16" s="113" customFormat="1" ht="39.75" customHeight="1">
      <c r="A4" s="120" t="s">
        <v>693</v>
      </c>
      <c r="B4" s="51" t="s">
        <v>694</v>
      </c>
      <c r="C4" s="51" t="s">
        <v>695</v>
      </c>
      <c r="D4" s="120" t="s">
        <v>89</v>
      </c>
      <c r="E4" s="121"/>
      <c r="H4" s="122" t="s">
        <v>696</v>
      </c>
      <c r="I4" s="122" t="s">
        <v>697</v>
      </c>
      <c r="J4" s="122" t="s">
        <v>698</v>
      </c>
      <c r="K4" s="131"/>
      <c r="N4" s="122" t="s">
        <v>696</v>
      </c>
      <c r="O4" s="132" t="s">
        <v>697</v>
      </c>
      <c r="P4" s="122" t="s">
        <v>698</v>
      </c>
    </row>
    <row r="5" spans="1:26" s="42" customFormat="1" ht="27" customHeight="1">
      <c r="A5" s="171" t="s">
        <v>699</v>
      </c>
      <c r="B5" s="124"/>
      <c r="C5" s="123" t="s">
        <v>700</v>
      </c>
      <c r="D5" s="123" t="s">
        <v>701</v>
      </c>
      <c r="E5" s="125">
        <v>105429</v>
      </c>
      <c r="F5" s="126">
        <v>595734.14</v>
      </c>
      <c r="G5" s="42">
        <f>104401+13602</f>
        <v>118003</v>
      </c>
      <c r="H5" s="114" t="s">
        <v>97</v>
      </c>
      <c r="I5" s="114" t="s">
        <v>702</v>
      </c>
      <c r="J5" s="115">
        <v>596221.15</v>
      </c>
      <c r="K5" s="116" t="e">
        <f>H5-A5</f>
        <v>#VALUE!</v>
      </c>
      <c r="L5" s="128" t="e">
        <f>J5-#REF!</f>
        <v>#REF!</v>
      </c>
      <c r="M5" s="128">
        <v>75943</v>
      </c>
      <c r="N5" s="114" t="s">
        <v>97</v>
      </c>
      <c r="O5" s="114" t="s">
        <v>702</v>
      </c>
      <c r="P5" s="115">
        <v>643048.95</v>
      </c>
      <c r="Q5" s="116" t="e">
        <f>N5-A5</f>
        <v>#VALUE!</v>
      </c>
      <c r="R5" s="128" t="e">
        <f>P5-#REF!</f>
        <v>#REF!</v>
      </c>
      <c r="T5" s="42">
        <v>717759</v>
      </c>
      <c r="V5" s="134" t="s">
        <v>97</v>
      </c>
      <c r="W5" s="134" t="s">
        <v>702</v>
      </c>
      <c r="X5" s="135">
        <v>659380.53</v>
      </c>
      <c r="Y5" s="42" t="e">
        <f>#REF!-X5</f>
        <v>#REF!</v>
      </c>
      <c r="Z5" s="42" t="e">
        <f>V5-A5</f>
        <v>#VALUE!</v>
      </c>
    </row>
    <row r="6" spans="1:24" s="42" customFormat="1" ht="27" customHeight="1">
      <c r="A6" s="123"/>
      <c r="B6" s="124"/>
      <c r="C6" s="123"/>
      <c r="D6" s="123"/>
      <c r="E6" s="125"/>
      <c r="F6" s="126"/>
      <c r="H6" s="114"/>
      <c r="I6" s="114"/>
      <c r="J6" s="115"/>
      <c r="K6" s="116"/>
      <c r="L6" s="128"/>
      <c r="M6" s="128"/>
      <c r="N6" s="114"/>
      <c r="O6" s="114"/>
      <c r="P6" s="115"/>
      <c r="Q6" s="116"/>
      <c r="R6" s="128"/>
      <c r="V6" s="134"/>
      <c r="W6" s="134"/>
      <c r="X6" s="135"/>
    </row>
    <row r="7" spans="1:24" s="42" customFormat="1" ht="27" customHeight="1">
      <c r="A7" s="123"/>
      <c r="B7" s="124"/>
      <c r="C7" s="123"/>
      <c r="D7" s="123"/>
      <c r="E7" s="125"/>
      <c r="F7" s="126"/>
      <c r="H7" s="114"/>
      <c r="I7" s="114"/>
      <c r="J7" s="115"/>
      <c r="K7" s="116"/>
      <c r="L7" s="128"/>
      <c r="M7" s="128"/>
      <c r="N7" s="114"/>
      <c r="O7" s="114"/>
      <c r="P7" s="115"/>
      <c r="Q7" s="116"/>
      <c r="R7" s="128"/>
      <c r="V7" s="134"/>
      <c r="W7" s="134"/>
      <c r="X7" s="135"/>
    </row>
    <row r="8" spans="1:24" s="42" customFormat="1" ht="27" customHeight="1">
      <c r="A8" s="123"/>
      <c r="B8" s="124"/>
      <c r="C8" s="123"/>
      <c r="D8" s="123"/>
      <c r="E8" s="125"/>
      <c r="F8" s="126"/>
      <c r="H8" s="114"/>
      <c r="I8" s="114"/>
      <c r="J8" s="115"/>
      <c r="K8" s="116"/>
      <c r="L8" s="128"/>
      <c r="M8" s="128"/>
      <c r="N8" s="114"/>
      <c r="O8" s="114"/>
      <c r="P8" s="115"/>
      <c r="Q8" s="116"/>
      <c r="R8" s="128"/>
      <c r="V8" s="134"/>
      <c r="W8" s="134"/>
      <c r="X8" s="135"/>
    </row>
    <row r="9" spans="1:24" s="42" customFormat="1" ht="27" customHeight="1">
      <c r="A9" s="123"/>
      <c r="B9" s="124"/>
      <c r="C9" s="123"/>
      <c r="D9" s="123"/>
      <c r="E9" s="125"/>
      <c r="F9" s="126"/>
      <c r="H9" s="114"/>
      <c r="I9" s="114"/>
      <c r="J9" s="115"/>
      <c r="K9" s="116"/>
      <c r="L9" s="128"/>
      <c r="M9" s="128"/>
      <c r="N9" s="114"/>
      <c r="O9" s="114"/>
      <c r="P9" s="115"/>
      <c r="Q9" s="116"/>
      <c r="R9" s="128"/>
      <c r="V9" s="134"/>
      <c r="W9" s="134"/>
      <c r="X9" s="135"/>
    </row>
    <row r="10" spans="1:24" s="42" customFormat="1" ht="27" customHeight="1">
      <c r="A10" s="123"/>
      <c r="B10" s="124"/>
      <c r="C10" s="123"/>
      <c r="D10" s="123"/>
      <c r="E10" s="125"/>
      <c r="F10" s="126"/>
      <c r="H10" s="114"/>
      <c r="I10" s="114"/>
      <c r="J10" s="115"/>
      <c r="K10" s="116"/>
      <c r="L10" s="128"/>
      <c r="M10" s="128"/>
      <c r="N10" s="114"/>
      <c r="O10" s="114"/>
      <c r="P10" s="115"/>
      <c r="Q10" s="116"/>
      <c r="R10" s="128"/>
      <c r="V10" s="134"/>
      <c r="W10" s="134"/>
      <c r="X10" s="135"/>
    </row>
    <row r="11" spans="1:24" s="42" customFormat="1" ht="27" customHeight="1">
      <c r="A11" s="123"/>
      <c r="B11" s="127"/>
      <c r="C11" s="123"/>
      <c r="D11" s="123"/>
      <c r="E11" s="125"/>
      <c r="F11" s="128"/>
      <c r="H11" s="114"/>
      <c r="I11" s="114"/>
      <c r="J11" s="115"/>
      <c r="K11" s="116"/>
      <c r="L11" s="128"/>
      <c r="M11" s="128"/>
      <c r="N11" s="114"/>
      <c r="O11" s="114"/>
      <c r="P11" s="115"/>
      <c r="Q11" s="116"/>
      <c r="R11" s="128"/>
      <c r="V11" s="134"/>
      <c r="W11" s="134"/>
      <c r="X11" s="135"/>
    </row>
    <row r="12" spans="1:25" s="42" customFormat="1" ht="27" customHeight="1">
      <c r="A12" s="51" t="s">
        <v>703</v>
      </c>
      <c r="B12" s="124"/>
      <c r="C12" s="172" t="str">
        <f>C5</f>
        <v>65000</v>
      </c>
      <c r="D12" s="172" t="str">
        <f>D5</f>
        <v>60000</v>
      </c>
      <c r="E12" s="43"/>
      <c r="H12" s="129">
        <f aca="true" t="shared" si="0" ref="H12:J12">""</f>
      </c>
      <c r="I12" s="129">
        <f t="shared" si="0"/>
      </c>
      <c r="J12" s="129">
        <f t="shared" si="0"/>
      </c>
      <c r="K12" s="116"/>
      <c r="N12" s="129">
        <f aca="true" t="shared" si="1" ref="N12:P12">""</f>
      </c>
      <c r="O12" s="133">
        <f t="shared" si="1"/>
      </c>
      <c r="P12" s="129">
        <f t="shared" si="1"/>
      </c>
      <c r="X12" s="136" t="e">
        <f>X13+#REF!+#REF!+#REF!+#REF!+#REF!+#REF!+#REF!+#REF!+#REF!+#REF!+#REF!+#REF!+#REF!+#REF!+#REF!+#REF!+#REF!+#REF!+#REF!+#REF!</f>
        <v>#REF!</v>
      </c>
      <c r="Y12" s="136" t="e">
        <f>Y13+#REF!+#REF!+#REF!+#REF!+#REF!+#REF!+#REF!+#REF!+#REF!+#REF!+#REF!+#REF!+#REF!+#REF!+#REF!+#REF!+#REF!+#REF!+#REF!+#REF!</f>
        <v>#REF!</v>
      </c>
    </row>
    <row r="13" spans="1:26" s="42" customFormat="1" ht="19.5" customHeight="1">
      <c r="A13" s="46"/>
      <c r="B13" s="46"/>
      <c r="C13" s="46"/>
      <c r="D13" s="46"/>
      <c r="E13" s="43"/>
      <c r="H13" s="114"/>
      <c r="I13" s="114"/>
      <c r="J13" s="115"/>
      <c r="K13" s="116"/>
      <c r="R13" s="128"/>
      <c r="V13" s="134" t="s">
        <v>626</v>
      </c>
      <c r="W13" s="134" t="s">
        <v>704</v>
      </c>
      <c r="X13" s="135">
        <v>19998</v>
      </c>
      <c r="Y13" s="42" t="e">
        <f>#REF!-X13</f>
        <v>#REF!</v>
      </c>
      <c r="Z13" s="42">
        <f aca="true" t="shared" si="2" ref="Z13:Z15">V13-A13</f>
        <v>232</v>
      </c>
    </row>
    <row r="14" spans="1:26" s="42" customFormat="1" ht="19.5" customHeight="1">
      <c r="A14" s="46"/>
      <c r="B14" s="46"/>
      <c r="C14" s="46"/>
      <c r="D14" s="46"/>
      <c r="E14" s="43"/>
      <c r="H14" s="114"/>
      <c r="I14" s="114"/>
      <c r="J14" s="115"/>
      <c r="K14" s="116"/>
      <c r="R14" s="128"/>
      <c r="V14" s="134" t="s">
        <v>705</v>
      </c>
      <c r="W14" s="134" t="s">
        <v>706</v>
      </c>
      <c r="X14" s="135">
        <v>19998</v>
      </c>
      <c r="Y14" s="42" t="e">
        <f>#REF!-X14</f>
        <v>#REF!</v>
      </c>
      <c r="Z14" s="42">
        <f t="shared" si="2"/>
        <v>23203</v>
      </c>
    </row>
    <row r="15" spans="1:26" s="42" customFormat="1" ht="19.5" customHeight="1">
      <c r="A15" s="46"/>
      <c r="B15" s="46"/>
      <c r="C15" s="46"/>
      <c r="D15" s="46"/>
      <c r="E15" s="43"/>
      <c r="H15" s="114"/>
      <c r="I15" s="114"/>
      <c r="J15" s="115"/>
      <c r="K15" s="116"/>
      <c r="R15" s="128"/>
      <c r="V15" s="134" t="s">
        <v>628</v>
      </c>
      <c r="W15" s="134" t="s">
        <v>707</v>
      </c>
      <c r="X15" s="135">
        <v>19998</v>
      </c>
      <c r="Y15" s="42" t="e">
        <f>#REF!-X15</f>
        <v>#REF!</v>
      </c>
      <c r="Z15" s="42">
        <f t="shared" si="2"/>
        <v>2320301</v>
      </c>
    </row>
    <row r="16" spans="1:18" s="42" customFormat="1" ht="19.5" customHeight="1">
      <c r="A16" s="46"/>
      <c r="B16" s="46"/>
      <c r="C16" s="46"/>
      <c r="D16" s="46"/>
      <c r="E16" s="43"/>
      <c r="H16" s="114"/>
      <c r="I16" s="114"/>
      <c r="J16" s="115"/>
      <c r="K16" s="116"/>
      <c r="R16" s="128"/>
    </row>
    <row r="17" s="42" customFormat="1" ht="19.5" customHeight="1">
      <c r="R17" s="128"/>
    </row>
    <row r="18" s="42" customFormat="1" ht="19.5" customHeight="1">
      <c r="R18" s="128"/>
    </row>
    <row r="19" s="42" customFormat="1" ht="19.5" customHeight="1">
      <c r="R19" s="128"/>
    </row>
    <row r="20" s="42" customFormat="1" ht="19.5" customHeight="1">
      <c r="R20" s="128"/>
    </row>
    <row r="21" s="42" customFormat="1" ht="19.5" customHeight="1">
      <c r="R21" s="128"/>
    </row>
    <row r="22" s="42" customFormat="1" ht="19.5" customHeight="1">
      <c r="R22" s="128"/>
    </row>
    <row r="23" s="42" customFormat="1" ht="19.5" customHeight="1">
      <c r="R23" s="128"/>
    </row>
    <row r="24" s="42" customFormat="1" ht="19.5" customHeight="1">
      <c r="R24" s="128"/>
    </row>
    <row r="25" s="42" customFormat="1" ht="19.5" customHeight="1">
      <c r="R25" s="128"/>
    </row>
    <row r="26" s="42" customFormat="1" ht="19.5" customHeight="1">
      <c r="R26" s="128"/>
    </row>
    <row r="27" s="42" customFormat="1" ht="19.5" customHeight="1">
      <c r="R27" s="128"/>
    </row>
    <row r="28" s="42" customFormat="1" ht="19.5" customHeight="1">
      <c r="R28" s="128"/>
    </row>
  </sheetData>
  <sheetProtection/>
  <mergeCells count="1">
    <mergeCell ref="A2:D2"/>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100"/>
  <sheetViews>
    <sheetView zoomScaleSheetLayoutView="100" workbookViewId="0" topLeftCell="A91">
      <selection activeCell="F19" sqref="F19"/>
    </sheetView>
  </sheetViews>
  <sheetFormatPr defaultColWidth="10.5" defaultRowHeight="11.25"/>
  <cols>
    <col min="1" max="1" width="91" style="92" customWidth="1"/>
    <col min="2" max="2" width="16" style="206" customWidth="1"/>
    <col min="3" max="241" width="10.5" style="92" customWidth="1"/>
    <col min="242" max="242" width="47.66015625" style="92" customWidth="1"/>
    <col min="243" max="243" width="10.5" style="92" hidden="1" customWidth="1"/>
  </cols>
  <sheetData>
    <row r="1" spans="1:2" s="92" customFormat="1" ht="15.75" customHeight="1">
      <c r="A1" s="97" t="s">
        <v>708</v>
      </c>
      <c r="B1" s="207"/>
    </row>
    <row r="2" spans="1:2" s="92" customFormat="1" ht="22.5" customHeight="1">
      <c r="A2" s="163" t="s">
        <v>709</v>
      </c>
      <c r="B2" s="208"/>
    </row>
    <row r="3" spans="1:2" s="93" customFormat="1" ht="18.75" customHeight="1">
      <c r="A3" s="101"/>
      <c r="B3" s="209" t="s">
        <v>692</v>
      </c>
    </row>
    <row r="4" spans="1:2" s="94" customFormat="1" ht="24" customHeight="1">
      <c r="A4" s="103" t="s">
        <v>710</v>
      </c>
      <c r="B4" s="210" t="s">
        <v>29</v>
      </c>
    </row>
    <row r="5" spans="1:2" s="205" customFormat="1" ht="33" customHeight="1">
      <c r="A5" s="211" t="s">
        <v>711</v>
      </c>
      <c r="B5" s="212">
        <v>29.3</v>
      </c>
    </row>
    <row r="6" spans="1:2" s="205" customFormat="1" ht="33" customHeight="1">
      <c r="A6" s="211" t="s">
        <v>712</v>
      </c>
      <c r="B6" s="212">
        <v>11</v>
      </c>
    </row>
    <row r="7" spans="1:2" s="205" customFormat="1" ht="33" customHeight="1">
      <c r="A7" s="211" t="s">
        <v>713</v>
      </c>
      <c r="B7" s="212">
        <v>8</v>
      </c>
    </row>
    <row r="8" spans="1:2" s="205" customFormat="1" ht="33" customHeight="1">
      <c r="A8" s="211" t="s">
        <v>714</v>
      </c>
      <c r="B8" s="212">
        <v>23</v>
      </c>
    </row>
    <row r="9" spans="1:2" s="205" customFormat="1" ht="33" customHeight="1">
      <c r="A9" s="211" t="s">
        <v>715</v>
      </c>
      <c r="B9" s="212">
        <v>19</v>
      </c>
    </row>
    <row r="10" spans="1:2" s="205" customFormat="1" ht="33" customHeight="1">
      <c r="A10" s="211" t="s">
        <v>716</v>
      </c>
      <c r="B10" s="212">
        <v>10</v>
      </c>
    </row>
    <row r="11" spans="1:2" s="205" customFormat="1" ht="33" customHeight="1">
      <c r="A11" s="211" t="s">
        <v>717</v>
      </c>
      <c r="B11" s="212">
        <v>5.7</v>
      </c>
    </row>
    <row r="12" spans="1:2" s="205" customFormat="1" ht="33" customHeight="1">
      <c r="A12" s="211" t="s">
        <v>718</v>
      </c>
      <c r="B12" s="212">
        <v>10.8</v>
      </c>
    </row>
    <row r="13" spans="1:2" s="205" customFormat="1" ht="33" customHeight="1">
      <c r="A13" s="211" t="s">
        <v>719</v>
      </c>
      <c r="B13" s="212">
        <v>47</v>
      </c>
    </row>
    <row r="14" spans="1:2" s="205" customFormat="1" ht="33" customHeight="1">
      <c r="A14" s="211" t="s">
        <v>720</v>
      </c>
      <c r="B14" s="212">
        <v>62</v>
      </c>
    </row>
    <row r="15" spans="1:2" s="205" customFormat="1" ht="33" customHeight="1">
      <c r="A15" s="211" t="s">
        <v>721</v>
      </c>
      <c r="B15" s="212">
        <v>166</v>
      </c>
    </row>
    <row r="16" spans="1:2" s="205" customFormat="1" ht="33" customHeight="1">
      <c r="A16" s="211" t="s">
        <v>722</v>
      </c>
      <c r="B16" s="212">
        <v>456</v>
      </c>
    </row>
    <row r="17" spans="1:2" s="205" customFormat="1" ht="33" customHeight="1">
      <c r="A17" s="211" t="s">
        <v>723</v>
      </c>
      <c r="B17" s="212">
        <v>93</v>
      </c>
    </row>
    <row r="18" spans="1:2" s="205" customFormat="1" ht="33" customHeight="1">
      <c r="A18" s="211" t="s">
        <v>724</v>
      </c>
      <c r="B18" s="212">
        <v>78</v>
      </c>
    </row>
    <row r="19" spans="1:2" s="205" customFormat="1" ht="33" customHeight="1">
      <c r="A19" s="211" t="s">
        <v>725</v>
      </c>
      <c r="B19" s="212">
        <v>25</v>
      </c>
    </row>
    <row r="20" spans="1:2" s="205" customFormat="1" ht="33" customHeight="1">
      <c r="A20" s="211" t="s">
        <v>726</v>
      </c>
      <c r="B20" s="212">
        <v>349</v>
      </c>
    </row>
    <row r="21" spans="1:2" s="205" customFormat="1" ht="33" customHeight="1">
      <c r="A21" s="211" t="s">
        <v>727</v>
      </c>
      <c r="B21" s="212">
        <v>77</v>
      </c>
    </row>
    <row r="22" spans="1:2" s="205" customFormat="1" ht="33" customHeight="1">
      <c r="A22" s="211" t="s">
        <v>728</v>
      </c>
      <c r="B22" s="212">
        <v>48</v>
      </c>
    </row>
    <row r="23" spans="1:2" s="205" customFormat="1" ht="33" customHeight="1">
      <c r="A23" s="211" t="s">
        <v>729</v>
      </c>
      <c r="B23" s="212">
        <v>296</v>
      </c>
    </row>
    <row r="24" spans="1:2" s="205" customFormat="1" ht="33" customHeight="1">
      <c r="A24" s="211" t="s">
        <v>730</v>
      </c>
      <c r="B24" s="212">
        <v>100</v>
      </c>
    </row>
    <row r="25" spans="1:2" s="205" customFormat="1" ht="33" customHeight="1">
      <c r="A25" s="211" t="s">
        <v>731</v>
      </c>
      <c r="B25" s="212">
        <v>1710</v>
      </c>
    </row>
    <row r="26" spans="1:2" s="205" customFormat="1" ht="33" customHeight="1">
      <c r="A26" s="211" t="s">
        <v>732</v>
      </c>
      <c r="B26" s="212">
        <v>20.5</v>
      </c>
    </row>
    <row r="27" spans="1:2" s="205" customFormat="1" ht="33" customHeight="1">
      <c r="A27" s="211" t="s">
        <v>733</v>
      </c>
      <c r="B27" s="212">
        <v>222</v>
      </c>
    </row>
    <row r="28" spans="1:2" s="205" customFormat="1" ht="33" customHeight="1">
      <c r="A28" s="211" t="s">
        <v>734</v>
      </c>
      <c r="B28" s="212">
        <v>223</v>
      </c>
    </row>
    <row r="29" spans="1:2" s="205" customFormat="1" ht="33" customHeight="1">
      <c r="A29" s="211" t="s">
        <v>735</v>
      </c>
      <c r="B29" s="212">
        <v>37</v>
      </c>
    </row>
    <row r="30" spans="1:2" s="205" customFormat="1" ht="33" customHeight="1">
      <c r="A30" s="211" t="s">
        <v>736</v>
      </c>
      <c r="B30" s="212">
        <v>12.6</v>
      </c>
    </row>
    <row r="31" spans="1:2" s="205" customFormat="1" ht="33" customHeight="1">
      <c r="A31" s="211" t="s">
        <v>736</v>
      </c>
      <c r="B31" s="212">
        <v>119</v>
      </c>
    </row>
    <row r="32" spans="1:2" s="205" customFormat="1" ht="33" customHeight="1">
      <c r="A32" s="211" t="s">
        <v>737</v>
      </c>
      <c r="B32" s="212">
        <v>1191</v>
      </c>
    </row>
    <row r="33" spans="1:2" s="205" customFormat="1" ht="33" customHeight="1">
      <c r="A33" s="211" t="s">
        <v>738</v>
      </c>
      <c r="B33" s="212">
        <v>1000</v>
      </c>
    </row>
    <row r="34" spans="1:2" s="205" customFormat="1" ht="33" customHeight="1">
      <c r="A34" s="211" t="s">
        <v>739</v>
      </c>
      <c r="B34" s="212">
        <v>582</v>
      </c>
    </row>
    <row r="35" spans="1:2" s="205" customFormat="1" ht="33" customHeight="1">
      <c r="A35" s="211" t="s">
        <v>740</v>
      </c>
      <c r="B35" s="212">
        <v>381</v>
      </c>
    </row>
    <row r="36" spans="1:2" s="205" customFormat="1" ht="33" customHeight="1">
      <c r="A36" s="211" t="s">
        <v>741</v>
      </c>
      <c r="B36" s="212">
        <v>1172</v>
      </c>
    </row>
    <row r="37" spans="1:2" s="205" customFormat="1" ht="33" customHeight="1">
      <c r="A37" s="211" t="s">
        <v>742</v>
      </c>
      <c r="B37" s="212">
        <v>9</v>
      </c>
    </row>
    <row r="38" spans="1:2" s="205" customFormat="1" ht="33" customHeight="1">
      <c r="A38" s="211" t="s">
        <v>743</v>
      </c>
      <c r="B38" s="212">
        <v>302</v>
      </c>
    </row>
    <row r="39" spans="1:2" s="205" customFormat="1" ht="33" customHeight="1">
      <c r="A39" s="211" t="s">
        <v>744</v>
      </c>
      <c r="B39" s="212">
        <v>535</v>
      </c>
    </row>
    <row r="40" spans="1:2" s="205" customFormat="1" ht="33" customHeight="1">
      <c r="A40" s="211" t="s">
        <v>745</v>
      </c>
      <c r="B40" s="212">
        <v>10287</v>
      </c>
    </row>
    <row r="41" spans="1:2" s="205" customFormat="1" ht="33" customHeight="1">
      <c r="A41" s="211" t="s">
        <v>746</v>
      </c>
      <c r="B41" s="212">
        <v>249</v>
      </c>
    </row>
    <row r="42" spans="1:2" s="205" customFormat="1" ht="33" customHeight="1">
      <c r="A42" s="211" t="s">
        <v>746</v>
      </c>
      <c r="B42" s="212">
        <v>24</v>
      </c>
    </row>
    <row r="43" spans="1:2" s="205" customFormat="1" ht="33" customHeight="1">
      <c r="A43" s="211" t="s">
        <v>747</v>
      </c>
      <c r="B43" s="212">
        <v>98</v>
      </c>
    </row>
    <row r="44" spans="1:2" s="205" customFormat="1" ht="33" customHeight="1">
      <c r="A44" s="211" t="s">
        <v>748</v>
      </c>
      <c r="B44" s="212">
        <v>30</v>
      </c>
    </row>
    <row r="45" spans="1:2" s="205" customFormat="1" ht="33" customHeight="1">
      <c r="A45" s="211" t="s">
        <v>749</v>
      </c>
      <c r="B45" s="212">
        <v>2788</v>
      </c>
    </row>
    <row r="46" spans="1:2" s="205" customFormat="1" ht="33" customHeight="1">
      <c r="A46" s="211" t="s">
        <v>750</v>
      </c>
      <c r="B46" s="212">
        <v>223</v>
      </c>
    </row>
    <row r="47" spans="1:2" s="205" customFormat="1" ht="33" customHeight="1">
      <c r="A47" s="211" t="s">
        <v>751</v>
      </c>
      <c r="B47" s="212">
        <v>32.1</v>
      </c>
    </row>
    <row r="48" spans="1:2" s="205" customFormat="1" ht="33" customHeight="1">
      <c r="A48" s="211" t="s">
        <v>752</v>
      </c>
      <c r="B48" s="212">
        <v>28</v>
      </c>
    </row>
    <row r="49" spans="1:2" s="205" customFormat="1" ht="33" customHeight="1">
      <c r="A49" s="211" t="s">
        <v>753</v>
      </c>
      <c r="B49" s="212">
        <v>216</v>
      </c>
    </row>
    <row r="50" spans="1:2" s="205" customFormat="1" ht="33" customHeight="1">
      <c r="A50" s="211" t="s">
        <v>754</v>
      </c>
      <c r="B50" s="212">
        <v>38</v>
      </c>
    </row>
    <row r="51" spans="1:2" s="205" customFormat="1" ht="33" customHeight="1">
      <c r="A51" s="211" t="s">
        <v>755</v>
      </c>
      <c r="B51" s="212">
        <v>244.8</v>
      </c>
    </row>
    <row r="52" spans="1:2" s="205" customFormat="1" ht="33" customHeight="1">
      <c r="A52" s="211" t="s">
        <v>756</v>
      </c>
      <c r="B52" s="212">
        <v>9</v>
      </c>
    </row>
    <row r="53" spans="1:2" s="205" customFormat="1" ht="33" customHeight="1">
      <c r="A53" s="211" t="s">
        <v>757</v>
      </c>
      <c r="B53" s="212">
        <v>19</v>
      </c>
    </row>
    <row r="54" spans="1:2" s="205" customFormat="1" ht="33" customHeight="1">
      <c r="A54" s="211" t="s">
        <v>758</v>
      </c>
      <c r="B54" s="212">
        <v>80</v>
      </c>
    </row>
    <row r="55" spans="1:2" s="205" customFormat="1" ht="33" customHeight="1">
      <c r="A55" s="211" t="s">
        <v>759</v>
      </c>
      <c r="B55" s="212">
        <v>1101</v>
      </c>
    </row>
    <row r="56" spans="1:2" s="205" customFormat="1" ht="33" customHeight="1">
      <c r="A56" s="211" t="s">
        <v>760</v>
      </c>
      <c r="B56" s="212">
        <v>12</v>
      </c>
    </row>
    <row r="57" spans="1:2" s="205" customFormat="1" ht="33" customHeight="1">
      <c r="A57" s="211" t="s">
        <v>760</v>
      </c>
      <c r="B57" s="212">
        <v>19.7</v>
      </c>
    </row>
    <row r="58" spans="1:2" s="205" customFormat="1" ht="33" customHeight="1">
      <c r="A58" s="211" t="s">
        <v>761</v>
      </c>
      <c r="B58" s="212">
        <v>69</v>
      </c>
    </row>
    <row r="59" spans="1:2" s="205" customFormat="1" ht="33" customHeight="1">
      <c r="A59" s="211" t="s">
        <v>762</v>
      </c>
      <c r="B59" s="212">
        <v>2280</v>
      </c>
    </row>
    <row r="60" spans="1:2" s="205" customFormat="1" ht="33" customHeight="1">
      <c r="A60" s="211" t="s">
        <v>763</v>
      </c>
      <c r="B60" s="212">
        <v>1085</v>
      </c>
    </row>
    <row r="61" spans="1:2" s="205" customFormat="1" ht="33" customHeight="1">
      <c r="A61" s="211" t="s">
        <v>764</v>
      </c>
      <c r="B61" s="212">
        <v>698</v>
      </c>
    </row>
    <row r="62" spans="1:2" s="205" customFormat="1" ht="33" customHeight="1">
      <c r="A62" s="211" t="s">
        <v>732</v>
      </c>
      <c r="B62" s="212">
        <v>160</v>
      </c>
    </row>
    <row r="63" spans="1:2" s="205" customFormat="1" ht="33" customHeight="1">
      <c r="A63" s="211" t="s">
        <v>765</v>
      </c>
      <c r="B63" s="212">
        <v>1000</v>
      </c>
    </row>
    <row r="64" spans="1:2" s="205" customFormat="1" ht="33" customHeight="1">
      <c r="A64" s="211" t="s">
        <v>766</v>
      </c>
      <c r="B64" s="212">
        <v>3570</v>
      </c>
    </row>
    <row r="65" spans="1:2" s="205" customFormat="1" ht="33" customHeight="1">
      <c r="A65" s="211" t="s">
        <v>767</v>
      </c>
      <c r="B65" s="212">
        <v>1950</v>
      </c>
    </row>
    <row r="66" spans="1:2" s="205" customFormat="1" ht="33" customHeight="1">
      <c r="A66" s="211" t="s">
        <v>768</v>
      </c>
      <c r="B66" s="212">
        <v>69</v>
      </c>
    </row>
    <row r="67" spans="1:2" s="205" customFormat="1" ht="33" customHeight="1">
      <c r="A67" s="211" t="s">
        <v>769</v>
      </c>
      <c r="B67" s="212">
        <v>11</v>
      </c>
    </row>
    <row r="68" spans="1:2" s="205" customFormat="1" ht="33" customHeight="1">
      <c r="A68" s="211" t="s">
        <v>770</v>
      </c>
      <c r="B68" s="212">
        <v>7</v>
      </c>
    </row>
    <row r="69" spans="1:2" s="205" customFormat="1" ht="33" customHeight="1">
      <c r="A69" s="211" t="s">
        <v>771</v>
      </c>
      <c r="B69" s="212">
        <v>2</v>
      </c>
    </row>
    <row r="70" spans="1:2" s="205" customFormat="1" ht="33" customHeight="1">
      <c r="A70" s="211" t="s">
        <v>772</v>
      </c>
      <c r="B70" s="212">
        <v>249</v>
      </c>
    </row>
    <row r="71" spans="1:2" s="205" customFormat="1" ht="33" customHeight="1">
      <c r="A71" s="211" t="s">
        <v>773</v>
      </c>
      <c r="B71" s="212">
        <v>200</v>
      </c>
    </row>
    <row r="72" spans="1:2" s="205" customFormat="1" ht="33" customHeight="1">
      <c r="A72" s="211" t="s">
        <v>774</v>
      </c>
      <c r="B72" s="212">
        <v>251</v>
      </c>
    </row>
    <row r="73" spans="1:2" s="205" customFormat="1" ht="33" customHeight="1">
      <c r="A73" s="211" t="s">
        <v>775</v>
      </c>
      <c r="B73" s="212">
        <v>55</v>
      </c>
    </row>
    <row r="74" spans="1:2" s="205" customFormat="1" ht="33" customHeight="1">
      <c r="A74" s="211" t="s">
        <v>776</v>
      </c>
      <c r="B74" s="212">
        <v>200</v>
      </c>
    </row>
    <row r="75" spans="1:2" s="205" customFormat="1" ht="33" customHeight="1">
      <c r="A75" s="211" t="s">
        <v>777</v>
      </c>
      <c r="B75" s="212">
        <v>139</v>
      </c>
    </row>
    <row r="76" spans="1:2" s="205" customFormat="1" ht="33" customHeight="1">
      <c r="A76" s="211" t="s">
        <v>778</v>
      </c>
      <c r="B76" s="212">
        <v>333</v>
      </c>
    </row>
    <row r="77" spans="1:2" s="205" customFormat="1" ht="33" customHeight="1">
      <c r="A77" s="211" t="s">
        <v>779</v>
      </c>
      <c r="B77" s="212">
        <v>627</v>
      </c>
    </row>
    <row r="78" spans="1:2" s="205" customFormat="1" ht="33" customHeight="1">
      <c r="A78" s="211" t="s">
        <v>780</v>
      </c>
      <c r="B78" s="212">
        <v>100</v>
      </c>
    </row>
    <row r="79" spans="1:2" s="205" customFormat="1" ht="33" customHeight="1">
      <c r="A79" s="211" t="s">
        <v>781</v>
      </c>
      <c r="B79" s="212">
        <v>426</v>
      </c>
    </row>
    <row r="80" spans="1:2" s="205" customFormat="1" ht="33" customHeight="1">
      <c r="A80" s="211" t="s">
        <v>782</v>
      </c>
      <c r="B80" s="212">
        <v>170</v>
      </c>
    </row>
    <row r="81" spans="1:2" s="205" customFormat="1" ht="33" customHeight="1">
      <c r="A81" s="211" t="s">
        <v>783</v>
      </c>
      <c r="B81" s="212">
        <v>88</v>
      </c>
    </row>
    <row r="82" spans="1:2" s="205" customFormat="1" ht="33" customHeight="1">
      <c r="A82" s="211" t="s">
        <v>784</v>
      </c>
      <c r="B82" s="212">
        <v>153</v>
      </c>
    </row>
    <row r="83" spans="1:2" s="205" customFormat="1" ht="33" customHeight="1">
      <c r="A83" s="211" t="s">
        <v>785</v>
      </c>
      <c r="B83" s="212">
        <v>821</v>
      </c>
    </row>
    <row r="84" spans="1:2" s="205" customFormat="1" ht="33" customHeight="1">
      <c r="A84" s="211" t="s">
        <v>786</v>
      </c>
      <c r="B84" s="212">
        <v>208</v>
      </c>
    </row>
    <row r="85" spans="1:2" s="205" customFormat="1" ht="33" customHeight="1">
      <c r="A85" s="211" t="s">
        <v>787</v>
      </c>
      <c r="B85" s="212">
        <v>295.5</v>
      </c>
    </row>
    <row r="86" spans="1:2" s="205" customFormat="1" ht="33" customHeight="1">
      <c r="A86" s="211" t="s">
        <v>788</v>
      </c>
      <c r="B86" s="212">
        <v>175</v>
      </c>
    </row>
    <row r="87" spans="1:2" s="205" customFormat="1" ht="33" customHeight="1">
      <c r="A87" s="211" t="s">
        <v>789</v>
      </c>
      <c r="B87" s="212">
        <v>726</v>
      </c>
    </row>
    <row r="88" spans="1:2" s="205" customFormat="1" ht="33" customHeight="1">
      <c r="A88" s="211" t="s">
        <v>790</v>
      </c>
      <c r="B88" s="212">
        <v>13731</v>
      </c>
    </row>
    <row r="89" spans="1:2" s="205" customFormat="1" ht="33" customHeight="1">
      <c r="A89" s="211" t="s">
        <v>791</v>
      </c>
      <c r="B89" s="212">
        <v>9</v>
      </c>
    </row>
    <row r="90" spans="1:2" s="205" customFormat="1" ht="33" customHeight="1">
      <c r="A90" s="211" t="s">
        <v>792</v>
      </c>
      <c r="B90" s="212">
        <v>225</v>
      </c>
    </row>
    <row r="91" spans="1:2" s="205" customFormat="1" ht="33" customHeight="1">
      <c r="A91" s="211" t="s">
        <v>793</v>
      </c>
      <c r="B91" s="212">
        <v>38.2</v>
      </c>
    </row>
    <row r="92" spans="1:2" ht="33" customHeight="1">
      <c r="A92" s="211" t="s">
        <v>794</v>
      </c>
      <c r="B92" s="212">
        <v>324</v>
      </c>
    </row>
    <row r="93" spans="1:2" ht="33" customHeight="1">
      <c r="A93" s="211" t="s">
        <v>795</v>
      </c>
      <c r="B93" s="212">
        <v>2083</v>
      </c>
    </row>
    <row r="94" spans="1:2" ht="33" customHeight="1">
      <c r="A94" s="211" t="s">
        <v>796</v>
      </c>
      <c r="B94" s="212">
        <v>264</v>
      </c>
    </row>
    <row r="95" spans="1:2" ht="33" customHeight="1">
      <c r="A95" s="211" t="s">
        <v>797</v>
      </c>
      <c r="B95" s="212">
        <v>75</v>
      </c>
    </row>
    <row r="96" spans="1:2" ht="33" customHeight="1">
      <c r="A96" s="211" t="s">
        <v>798</v>
      </c>
      <c r="B96" s="212">
        <v>117.7</v>
      </c>
    </row>
    <row r="97" spans="1:2" ht="33" customHeight="1">
      <c r="A97" s="211" t="s">
        <v>799</v>
      </c>
      <c r="B97" s="212">
        <v>44.1</v>
      </c>
    </row>
    <row r="98" spans="1:2" ht="33" customHeight="1">
      <c r="A98" s="211" t="s">
        <v>800</v>
      </c>
      <c r="B98" s="212">
        <v>243</v>
      </c>
    </row>
    <row r="99" spans="1:2" ht="33" customHeight="1">
      <c r="A99" s="211" t="s">
        <v>801</v>
      </c>
      <c r="B99" s="212">
        <v>1800</v>
      </c>
    </row>
    <row r="100" spans="1:2" ht="27" customHeight="1">
      <c r="A100" s="169" t="s">
        <v>90</v>
      </c>
      <c r="B100" s="213">
        <f>SUM(B5:B99)</f>
        <v>60000</v>
      </c>
    </row>
  </sheetData>
  <sheetProtection/>
  <mergeCells count="1">
    <mergeCell ref="A2:B2"/>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B11"/>
  <sheetViews>
    <sheetView zoomScaleSheetLayoutView="100" workbookViewId="0" topLeftCell="A1">
      <selection activeCell="E8" sqref="E8"/>
    </sheetView>
  </sheetViews>
  <sheetFormatPr defaultColWidth="12" defaultRowHeight="11.25"/>
  <cols>
    <col min="1" max="1" width="55.5" style="67" customWidth="1"/>
    <col min="2" max="2" width="55.5" style="72" customWidth="1"/>
    <col min="3" max="16384" width="12" style="67" customWidth="1"/>
  </cols>
  <sheetData>
    <row r="1" spans="1:2" s="67" customFormat="1" ht="26.25" customHeight="1">
      <c r="A1" s="73" t="s">
        <v>802</v>
      </c>
      <c r="B1" s="72"/>
    </row>
    <row r="2" spans="1:2" s="67" customFormat="1" ht="24.75" customHeight="1">
      <c r="A2" s="74" t="s">
        <v>803</v>
      </c>
      <c r="B2" s="74"/>
    </row>
    <row r="3" s="68" customFormat="1" ht="24" customHeight="1">
      <c r="B3" s="76" t="s">
        <v>59</v>
      </c>
    </row>
    <row r="4" spans="1:2" s="69" customFormat="1" ht="36" customHeight="1">
      <c r="A4" s="154" t="s">
        <v>60</v>
      </c>
      <c r="B4" s="78" t="s">
        <v>61</v>
      </c>
    </row>
    <row r="5" spans="1:2" s="153" customFormat="1" ht="36" customHeight="1">
      <c r="A5" s="202" t="s">
        <v>804</v>
      </c>
      <c r="B5" s="195">
        <v>120500</v>
      </c>
    </row>
    <row r="6" spans="1:2" s="153" customFormat="1" ht="36" customHeight="1">
      <c r="A6" s="202" t="s">
        <v>805</v>
      </c>
      <c r="B6" s="195">
        <v>0</v>
      </c>
    </row>
    <row r="7" spans="1:2" s="153" customFormat="1" ht="36" customHeight="1">
      <c r="A7" s="202" t="s">
        <v>806</v>
      </c>
      <c r="B7" s="195">
        <v>2320</v>
      </c>
    </row>
    <row r="8" spans="1:2" s="68" customFormat="1" ht="36" customHeight="1">
      <c r="A8" s="203" t="s">
        <v>807</v>
      </c>
      <c r="B8" s="195">
        <v>850</v>
      </c>
    </row>
    <row r="9" spans="1:2" s="68" customFormat="1" ht="36" customHeight="1">
      <c r="A9" s="204" t="s">
        <v>808</v>
      </c>
      <c r="B9" s="195">
        <v>0</v>
      </c>
    </row>
    <row r="10" spans="1:2" s="68" customFormat="1" ht="36" customHeight="1">
      <c r="A10" s="204" t="s">
        <v>809</v>
      </c>
      <c r="B10" s="195">
        <v>430</v>
      </c>
    </row>
    <row r="11" spans="1:2" s="69" customFormat="1" ht="36" customHeight="1">
      <c r="A11" s="90" t="s">
        <v>703</v>
      </c>
      <c r="B11" s="78">
        <f>SUM(B5:B10)</f>
        <v>124100</v>
      </c>
    </row>
  </sheetData>
  <sheetProtection/>
  <mergeCells count="1">
    <mergeCell ref="A2:B2"/>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G36"/>
  <sheetViews>
    <sheetView zoomScaleSheetLayoutView="100" workbookViewId="0" topLeftCell="A10">
      <selection activeCell="E5" sqref="E5"/>
    </sheetView>
  </sheetViews>
  <sheetFormatPr defaultColWidth="9.33203125" defaultRowHeight="11.25"/>
  <cols>
    <col min="1" max="1" width="74.5" style="46" customWidth="1"/>
    <col min="2" max="2" width="39.5" style="139" customWidth="1"/>
    <col min="3" max="227" width="9.33203125" style="42" customWidth="1"/>
  </cols>
  <sheetData>
    <row r="1" spans="1:2" s="42" customFormat="1" ht="29.25" customHeight="1">
      <c r="A1" s="8" t="s">
        <v>810</v>
      </c>
      <c r="B1" s="139"/>
    </row>
    <row r="2" spans="1:2" s="42" customFormat="1" ht="28.5" customHeight="1">
      <c r="A2" s="48" t="s">
        <v>811</v>
      </c>
      <c r="B2" s="50"/>
    </row>
    <row r="3" spans="1:2" s="43" customFormat="1" ht="21.75" customHeight="1">
      <c r="A3" s="46"/>
      <c r="B3" s="143" t="s">
        <v>59</v>
      </c>
    </row>
    <row r="4" spans="1:2" s="43" customFormat="1" ht="39" customHeight="1">
      <c r="A4" s="120" t="s">
        <v>60</v>
      </c>
      <c r="B4" s="53" t="s">
        <v>61</v>
      </c>
    </row>
    <row r="5" spans="1:2" s="46" customFormat="1" ht="39" customHeight="1">
      <c r="A5" s="144" t="s">
        <v>62</v>
      </c>
      <c r="B5" s="193">
        <f>B6+B12+B14+B15+B16</f>
        <v>84100</v>
      </c>
    </row>
    <row r="6" spans="1:7" s="191" customFormat="1" ht="25.5" customHeight="1">
      <c r="A6" s="194" t="s">
        <v>812</v>
      </c>
      <c r="B6" s="195">
        <f>SUM(B7:B11)</f>
        <v>79550</v>
      </c>
      <c r="G6" s="191" t="s">
        <v>813</v>
      </c>
    </row>
    <row r="7" spans="1:2" s="191" customFormat="1" ht="25.5" customHeight="1">
      <c r="A7" s="196" t="s">
        <v>814</v>
      </c>
      <c r="B7" s="195">
        <v>76380</v>
      </c>
    </row>
    <row r="8" spans="1:2" s="191" customFormat="1" ht="25.5" customHeight="1">
      <c r="A8" s="196" t="s">
        <v>815</v>
      </c>
      <c r="B8" s="195"/>
    </row>
    <row r="9" spans="1:2" s="191" customFormat="1" ht="25.5" customHeight="1">
      <c r="A9" s="196" t="s">
        <v>816</v>
      </c>
      <c r="B9" s="195"/>
    </row>
    <row r="10" spans="1:2" s="191" customFormat="1" ht="25.5" customHeight="1">
      <c r="A10" s="196" t="s">
        <v>817</v>
      </c>
      <c r="B10" s="195">
        <v>2320</v>
      </c>
    </row>
    <row r="11" spans="1:2" s="191" customFormat="1" ht="25.5" customHeight="1">
      <c r="A11" s="196" t="s">
        <v>818</v>
      </c>
      <c r="B11" s="195">
        <v>850</v>
      </c>
    </row>
    <row r="12" spans="1:2" s="191" customFormat="1" ht="25.5" customHeight="1">
      <c r="A12" s="194" t="s">
        <v>819</v>
      </c>
      <c r="B12" s="195">
        <f>SUM(B13:B13)</f>
        <v>430</v>
      </c>
    </row>
    <row r="13" spans="1:2" s="191" customFormat="1" ht="25.5" customHeight="1">
      <c r="A13" s="197" t="s">
        <v>820</v>
      </c>
      <c r="B13" s="195">
        <v>430</v>
      </c>
    </row>
    <row r="14" spans="1:2" s="191" customFormat="1" ht="25.5" customHeight="1">
      <c r="A14" s="194" t="s">
        <v>821</v>
      </c>
      <c r="B14" s="195"/>
    </row>
    <row r="15" spans="1:2" s="191" customFormat="1" ht="25.5" customHeight="1">
      <c r="A15" s="194" t="s">
        <v>822</v>
      </c>
      <c r="B15" s="195">
        <v>4120</v>
      </c>
    </row>
    <row r="16" spans="1:2" s="191" customFormat="1" ht="25.5" customHeight="1">
      <c r="A16" s="194" t="s">
        <v>823</v>
      </c>
      <c r="B16" s="198">
        <f>0.19</f>
        <v>0.19</v>
      </c>
    </row>
    <row r="17" spans="1:2" s="192" customFormat="1" ht="25.5" customHeight="1">
      <c r="A17" s="199" t="s">
        <v>824</v>
      </c>
      <c r="B17" s="200">
        <v>40000</v>
      </c>
    </row>
    <row r="18" spans="1:2" s="43" customFormat="1" ht="39" customHeight="1">
      <c r="A18" s="144" t="s">
        <v>825</v>
      </c>
      <c r="B18" s="140"/>
    </row>
    <row r="19" spans="1:2" s="43" customFormat="1" ht="39" customHeight="1">
      <c r="A19" s="149" t="s">
        <v>826</v>
      </c>
      <c r="B19" s="140"/>
    </row>
    <row r="20" spans="1:2" s="43" customFormat="1" ht="39" customHeight="1">
      <c r="A20" s="201" t="s">
        <v>90</v>
      </c>
      <c r="B20" s="53">
        <f>B5+B17+B18</f>
        <v>124100</v>
      </c>
    </row>
    <row r="21" spans="1:2" s="42" customFormat="1" ht="19.5" customHeight="1">
      <c r="A21" s="46"/>
      <c r="B21" s="139"/>
    </row>
    <row r="22" spans="1:2" s="42" customFormat="1" ht="19.5" customHeight="1">
      <c r="A22" s="46"/>
      <c r="B22" s="139"/>
    </row>
    <row r="23" spans="1:2" s="42" customFormat="1" ht="19.5" customHeight="1">
      <c r="A23" s="46"/>
      <c r="B23" s="139"/>
    </row>
    <row r="24" spans="1:2" s="42" customFormat="1" ht="19.5" customHeight="1">
      <c r="A24" s="46"/>
      <c r="B24" s="139"/>
    </row>
    <row r="25" spans="1:2" s="42" customFormat="1" ht="19.5" customHeight="1">
      <c r="A25" s="46"/>
      <c r="B25" s="139"/>
    </row>
    <row r="26" spans="1:2" s="42" customFormat="1" ht="19.5" customHeight="1">
      <c r="A26" s="46"/>
      <c r="B26" s="139"/>
    </row>
    <row r="27" spans="1:2" s="42" customFormat="1" ht="19.5" customHeight="1">
      <c r="A27" s="46"/>
      <c r="B27" s="139"/>
    </row>
    <row r="28" spans="1:2" s="42" customFormat="1" ht="19.5" customHeight="1">
      <c r="A28" s="46"/>
      <c r="B28" s="139"/>
    </row>
    <row r="29" spans="1:2" s="42" customFormat="1" ht="19.5" customHeight="1">
      <c r="A29" s="46"/>
      <c r="B29" s="139"/>
    </row>
    <row r="30" spans="1:2" s="42" customFormat="1" ht="19.5" customHeight="1">
      <c r="A30" s="46"/>
      <c r="B30" s="139"/>
    </row>
    <row r="31" spans="1:2" s="42" customFormat="1" ht="19.5" customHeight="1">
      <c r="A31" s="46"/>
      <c r="B31" s="139"/>
    </row>
    <row r="32" spans="1:2" s="42" customFormat="1" ht="19.5" customHeight="1">
      <c r="A32" s="46"/>
      <c r="B32" s="139"/>
    </row>
    <row r="33" spans="1:2" s="42" customFormat="1" ht="19.5" customHeight="1">
      <c r="A33" s="46"/>
      <c r="B33" s="139"/>
    </row>
    <row r="34" spans="1:2" s="42" customFormat="1" ht="19.5" customHeight="1">
      <c r="A34" s="46"/>
      <c r="B34" s="139"/>
    </row>
    <row r="35" spans="1:2" s="42" customFormat="1" ht="19.5" customHeight="1">
      <c r="A35" s="46"/>
      <c r="B35" s="139"/>
    </row>
    <row r="36" spans="1:2" s="42" customFormat="1" ht="19.5" customHeight="1">
      <c r="A36" s="46"/>
      <c r="B36" s="139"/>
    </row>
  </sheetData>
  <sheetProtection/>
  <mergeCells count="1">
    <mergeCell ref="A2:B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2018-01-13T07:34:02Z</dcterms:created>
  <dcterms:modified xsi:type="dcterms:W3CDTF">2020-08-12T03:00:49Z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