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<sst xmlns="http://schemas.openxmlformats.org/spreadsheetml/2006/main" count="502" uniqueCount="198">
  <si>
    <t>部门预算收支总表</t>
  </si>
  <si>
    <t>部门编码及名称：[312]公安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</si>
  <si>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</si>
  <si>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</si>
  <si>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</si>
  <si>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</si>
  <si>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</si>
  <si>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</si>
  <si>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</si>
  <si>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</si>
  <si>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</si>
  <si>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</si>
  <si>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</si>
  <si>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</si>
  <si>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</si>
  <si>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</si>
  <si>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</si>
  <si>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</si>
  <si>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</si>
  <si>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</si>
  <si>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</si>
  <si>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</si>
  <si>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</si>
  <si>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</si>
  <si>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</si>
  <si>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</si>
  <si>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</si>
  <si>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</si>
  <si>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</si>
  <si>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</si>
  <si>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</si>
  <si>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</si>
  <si>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</si>
  <si>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</si>
  <si>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</si>
  <si>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</si>
  <si>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</si>
  <si>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</si>
  <si>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</si>
  <si>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</si>
  <si>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</si>
  <si>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</si>
  <si>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</si>
  <si>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</si>
  <si>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</si>
  <si>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</si>
  <si>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</si>
  <si>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</si>
  <si>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</si>
  <si>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</si>
  <si>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</si>
  <si>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</si>
  <si>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</si>
  <si>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</si>
  <si>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</si>
  <si>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</si>
  <si>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</si>
  <si>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</si>
  <si>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</si>
  <si>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</si>
  <si>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</si>
  <si>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</si>
  <si>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</si>
  <si>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</si>
  <si>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</si>
  <si>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</si>
  <si>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</si>
  <si>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</si>
  <si>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</si>
  <si>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</si>
  <si>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</si>
  <si>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</si>
  <si>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</si>
  <si>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</si>
  <si>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</si>
  <si>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</si>
  <si>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</si>
  <si>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20402</t>
  </si>
  <si>
    <t>公安</t>
  </si>
  <si>
    <t>2040201</t>
  </si>
  <si>
    <t>行政运行</t>
  </si>
  <si>
    <t>2040205</t>
  </si>
  <si>
    <t>国内安全保卫</t>
  </si>
  <si>
    <t>2040213</t>
  </si>
  <si>
    <t>网络侦控管理</t>
  </si>
  <si>
    <t>2040216</t>
  </si>
  <si>
    <t>网络运行及维护</t>
  </si>
  <si>
    <t>2040217</t>
  </si>
  <si>
    <t>拘押收教场所管理</t>
  </si>
  <si>
    <t>2040250</t>
  </si>
  <si>
    <t>事业运行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</si>
  <si>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</si>
  <si>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</si>
  <si>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</si>
  <si>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</si>
  <si>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</si>
  <si>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</si>
  <si>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</si>
  <si>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</si>
  <si>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</si>
  <si>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</si>
  <si>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</si>
  <si>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</si>
  <si>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</si>
  <si>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</si>
  <si>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</si>
  <si>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</si>
  <si>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</si>
  <si>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</si>
  <si>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</si>
  <si>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</si>
  <si>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</si>
  <si>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</si>
  <si>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</si>
  <si>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</si>
  <si>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</si>
  <si>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</si>
  <si>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</si>
  <si>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</si>
  <si>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</si>
  <si>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</si>
  <si>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</si>
  <si>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</si>
  <si>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</si>
  <si>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</si>
  <si>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</si>
  <si>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</si>
  <si>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</si>
  <si>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</si>
  <si>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</si>
  <si>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</si>
  <si>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</si>
  <si>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</si>
  <si>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</si>
  <si>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</si>
  <si>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</si>
  <si>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</si>
  <si>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</si>
  <si>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</si>
  <si>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</si>
  <si>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</si>
  <si>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</si>
  <si>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</si>
  <si>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</si>
  <si>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</si>
  <si>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</si>
  <si>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30218</t>
  </si>
  <si>
    <t>专用材料费</t>
  </si>
  <si>
    <t>30226</t>
  </si>
  <si>
    <t>劳务费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</si>
  <si>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</si>
  <si>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</si>
  <si>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</si>
  <si>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</si>
  <si>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</si>
  <si>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</si>
  <si>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</si>
  <si>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</si>
  <si>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</si>
  <si>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</si>
  <si>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部门预算一般公共预算财政拨款基本支出表</t>
  </si>
  <si>
    <t>备注：无政府资金，空表列式、</t>
  </si>
  <si>
    <t>部门预算政府基金预算财政拨款支出表</t>
  </si>
  <si>
    <t>备注：无国有资产预算，空表列式。</t>
  </si>
  <si>
    <t>部门预算国有资本经营预算财政拨款支出表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</si>
  <si>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</si>
  <si>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</si>
  <si>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</si>
  <si>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</si>
  <si>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</si>
  <si>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</si>
  <si>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</si>
  <si>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</si>
  <si>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四、会议费</t>
  </si>
  <si>
    <t>五、培训费</t>
  </si>
  <si>
    <t>部门预算财政拨款“三公”经费支出表</t>
  </si>
  <si>
    <t>其他对个人和家庭的补助</t>
  </si>
  <si>
    <t>30305</t>
  </si>
  <si>
    <t>生活补助</t>
  </si>
  <si>
    <t>30225</t>
  </si>
  <si>
    <t>专用燃料费</t>
  </si>
  <si>
    <t>被装购置费</t>
  </si>
  <si>
    <t>30224</t>
  </si>
  <si>
    <t>资本性支出</t>
  </si>
  <si>
    <t>专用设备购置</t>
  </si>
  <si>
    <t>2040199</t>
  </si>
  <si>
    <t>其他武装警察支出</t>
  </si>
  <si>
    <t>2040104</t>
  </si>
  <si>
    <t>警卫</t>
  </si>
  <si>
    <t>20401</t>
  </si>
  <si>
    <t>武装警察</t>
  </si>
  <si>
    <t>2040212</t>
  </si>
  <si>
    <t>道路交通管理</t>
  </si>
  <si>
    <t>部门预算支出总表</t>
  </si>
  <si>
    <t>2040103</t>
  </si>
  <si>
    <t>消防</t>
  </si>
  <si>
    <t>部门预算财政拨款收支总表</t>
  </si>
  <si>
    <t>办公设备购置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</si>
</sst>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);\(0.00\)"/>
  </numFmts>
  <fonts count="3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 locked="0"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9" fontId="1" fillId="33" borderId="10" xfId="40" applyNumberFormat="1" applyFont="1" applyFill="1" applyBorder="1" applyAlignment="1" applyProtection="1">
      <alignment horizontal="left" vertical="center"/>
      <protection/>
    </xf>
    <xf numFmtId="2" fontId="1" fillId="0" borderId="10" xfId="40" applyNumberFormat="1" applyFont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>
      <alignment/>
    </xf>
    <xf numFmtId="2" fontId="1" fillId="33" borderId="10" xfId="4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5" fontId="1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4.50390625" style="0" bestFit="1" customWidth="1"/>
    <col min="2" max="2" width="22.25390625" style="0" bestFit="1" customWidth="1"/>
    <col min="3" max="3" width="7.50390625" style="0" bestFit="1" customWidth="1"/>
    <col min="4" max="4" width="22.25390625" style="0" bestFit="1" customWidth="1"/>
  </cols>
  <sheetData>
    <row r="1" spans="1:5" ht="39.75" customHeight="1">
      <c r="A1" s="29" t="s">
        <v>0</v>
      </c>
      <c r="B1" s="30">
        <f>""</f>
      </c>
      <c r="C1" s="30">
        <f>""</f>
      </c>
      <c r="D1" s="31">
        <f>""</f>
      </c>
      <c r="E1" s="30">
        <f>""</f>
      </c>
    </row>
    <row r="2" spans="1:5" ht="22.5" customHeight="1">
      <c r="A2" s="32" t="s">
        <v>1</v>
      </c>
      <c r="B2" s="33" t="s">
        <v>2</v>
      </c>
      <c r="C2" s="34">
        <f>""</f>
      </c>
      <c r="D2" s="5" t="s">
        <v>2</v>
      </c>
      <c r="E2" s="5" t="s">
        <v>3</v>
      </c>
    </row>
    <row r="3" spans="1:5" ht="14.25">
      <c r="A3" s="34" t="s">
        <v>4</v>
      </c>
      <c r="B3" s="34" t="s">
        <v>5</v>
      </c>
      <c r="C3" s="34" t="s">
        <v>6</v>
      </c>
      <c r="D3" s="34" t="s">
        <v>7</v>
      </c>
      <c r="E3" s="34">
        <f>""</f>
      </c>
    </row>
    <row r="4" spans="1:5" ht="14.25">
      <c r="A4" s="34" t="s">
        <v>8</v>
      </c>
      <c r="B4" s="1" t="s">
        <v>9</v>
      </c>
      <c r="C4" s="1" t="s">
        <v>10</v>
      </c>
      <c r="D4" s="1" t="s">
        <v>9</v>
      </c>
      <c r="E4" s="1" t="s">
        <v>10</v>
      </c>
    </row>
    <row r="5" spans="1:5" ht="14.25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</row>
    <row r="6" spans="1:5" ht="14.25">
      <c r="A6" s="2">
        <v>1</v>
      </c>
      <c r="B6" s="3" t="s">
        <v>15</v>
      </c>
      <c r="C6" s="4">
        <f>9004.99+3047.28+262.27+43.5+975.31</f>
        <v>13333.35</v>
      </c>
      <c r="D6" s="3" t="s">
        <v>16</v>
      </c>
      <c r="E6" s="4">
        <v>0</v>
      </c>
    </row>
    <row r="7" spans="1:5" ht="14.25">
      <c r="A7" s="2">
        <v>2</v>
      </c>
      <c r="B7" s="3" t="s">
        <v>17</v>
      </c>
      <c r="C7" s="4">
        <v>0</v>
      </c>
      <c r="D7" s="3" t="s">
        <v>18</v>
      </c>
      <c r="E7" s="4">
        <v>0</v>
      </c>
    </row>
    <row r="8" spans="1:5" ht="14.25">
      <c r="A8" s="2">
        <v>3</v>
      </c>
      <c r="B8" s="3" t="s">
        <v>19</v>
      </c>
      <c r="C8" s="4">
        <v>0</v>
      </c>
      <c r="D8" s="3" t="s">
        <v>20</v>
      </c>
      <c r="E8" s="4">
        <v>0</v>
      </c>
    </row>
    <row r="9" spans="1:5" ht="14.25">
      <c r="A9" s="2">
        <v>4</v>
      </c>
      <c r="B9" s="3" t="s">
        <v>21</v>
      </c>
      <c r="C9" s="4">
        <v>0</v>
      </c>
      <c r="D9" s="3" t="s">
        <v>22</v>
      </c>
      <c r="E9" s="4">
        <v>13333.35</v>
      </c>
    </row>
    <row r="10" spans="1:5" ht="14.25">
      <c r="A10" s="2">
        <v>5</v>
      </c>
      <c r="B10" s="3" t="s">
        <v>23</v>
      </c>
      <c r="C10" s="4">
        <v>0</v>
      </c>
      <c r="D10" s="3" t="s">
        <v>24</v>
      </c>
      <c r="E10" s="4">
        <v>0</v>
      </c>
    </row>
    <row r="11" spans="1:5" ht="14.25">
      <c r="A11" s="2">
        <v>6</v>
      </c>
      <c r="B11" s="3" t="s">
        <v>25</v>
      </c>
      <c r="C11" s="4">
        <v>0</v>
      </c>
      <c r="D11" s="3" t="s">
        <v>26</v>
      </c>
      <c r="E11" s="4">
        <v>0</v>
      </c>
    </row>
    <row r="12" spans="1:5" ht="14.25">
      <c r="A12" s="2">
        <v>7</v>
      </c>
      <c r="B12" s="3" t="s">
        <v>27</v>
      </c>
      <c r="C12" s="4">
        <v>0</v>
      </c>
      <c r="D12" s="3" t="s">
        <v>28</v>
      </c>
      <c r="E12" s="4">
        <v>0</v>
      </c>
    </row>
    <row r="13" spans="1:5" ht="14.25">
      <c r="A13" s="2">
        <v>8</v>
      </c>
      <c r="B13" s="3" t="s">
        <v>29</v>
      </c>
      <c r="C13" s="4" t="s">
        <v>29</v>
      </c>
      <c r="D13" s="3" t="s">
        <v>30</v>
      </c>
      <c r="E13" s="4">
        <v>0</v>
      </c>
    </row>
    <row r="14" spans="1:5" ht="14.25">
      <c r="A14" s="2">
        <v>9</v>
      </c>
      <c r="B14" s="3" t="s">
        <v>29</v>
      </c>
      <c r="C14" s="4" t="s">
        <v>29</v>
      </c>
      <c r="D14" s="3" t="s">
        <v>31</v>
      </c>
      <c r="E14" s="4">
        <v>0</v>
      </c>
    </row>
    <row r="15" spans="1:5" ht="14.25">
      <c r="A15" s="2">
        <v>10</v>
      </c>
      <c r="B15" s="3" t="s">
        <v>29</v>
      </c>
      <c r="C15" s="4" t="s">
        <v>29</v>
      </c>
      <c r="D15" s="3" t="s">
        <v>32</v>
      </c>
      <c r="E15" s="4">
        <v>0</v>
      </c>
    </row>
    <row r="16" spans="1:5" ht="14.25">
      <c r="A16" s="2">
        <v>11</v>
      </c>
      <c r="B16" s="3" t="s">
        <v>29</v>
      </c>
      <c r="C16" s="4" t="s">
        <v>29</v>
      </c>
      <c r="D16" s="3" t="s">
        <v>33</v>
      </c>
      <c r="E16" s="4">
        <v>0</v>
      </c>
    </row>
    <row r="17" spans="1:5" ht="14.25">
      <c r="A17" s="2">
        <v>12</v>
      </c>
      <c r="B17" s="3" t="s">
        <v>29</v>
      </c>
      <c r="C17" s="4" t="s">
        <v>29</v>
      </c>
      <c r="D17" s="3" t="s">
        <v>34</v>
      </c>
      <c r="E17" s="4">
        <v>0</v>
      </c>
    </row>
    <row r="18" spans="1:5" ht="14.25">
      <c r="A18" s="2">
        <v>13</v>
      </c>
      <c r="B18" s="3" t="s">
        <v>29</v>
      </c>
      <c r="C18" s="4" t="s">
        <v>29</v>
      </c>
      <c r="D18" s="3" t="s">
        <v>35</v>
      </c>
      <c r="E18" s="4">
        <v>0</v>
      </c>
    </row>
    <row r="19" spans="1:5" ht="14.25">
      <c r="A19" s="2">
        <v>14</v>
      </c>
      <c r="B19" s="3" t="s">
        <v>29</v>
      </c>
      <c r="C19" s="4" t="s">
        <v>29</v>
      </c>
      <c r="D19" s="3" t="s">
        <v>36</v>
      </c>
      <c r="E19" s="4">
        <v>0</v>
      </c>
    </row>
    <row r="20" spans="1:5" ht="14.25">
      <c r="A20" s="2">
        <v>15</v>
      </c>
      <c r="B20" s="3" t="s">
        <v>29</v>
      </c>
      <c r="C20" s="4" t="s">
        <v>29</v>
      </c>
      <c r="D20" s="3" t="s">
        <v>37</v>
      </c>
      <c r="E20" s="4">
        <v>0</v>
      </c>
    </row>
    <row r="21" spans="1:5" ht="14.25">
      <c r="A21" s="2">
        <v>16</v>
      </c>
      <c r="B21" s="3" t="s">
        <v>29</v>
      </c>
      <c r="C21" s="4" t="s">
        <v>29</v>
      </c>
      <c r="D21" s="3" t="s">
        <v>38</v>
      </c>
      <c r="E21" s="4">
        <v>0</v>
      </c>
    </row>
    <row r="22" spans="1:5" ht="14.25">
      <c r="A22" s="2">
        <v>17</v>
      </c>
      <c r="B22" s="3" t="s">
        <v>29</v>
      </c>
      <c r="C22" s="4" t="s">
        <v>29</v>
      </c>
      <c r="D22" s="3" t="s">
        <v>39</v>
      </c>
      <c r="E22" s="4">
        <v>0</v>
      </c>
    </row>
    <row r="23" spans="1:5" ht="14.25">
      <c r="A23" s="2">
        <v>18</v>
      </c>
      <c r="B23" s="3" t="s">
        <v>29</v>
      </c>
      <c r="C23" s="4" t="s">
        <v>29</v>
      </c>
      <c r="D23" s="3" t="s">
        <v>40</v>
      </c>
      <c r="E23" s="4">
        <v>0</v>
      </c>
    </row>
    <row r="24" spans="1:5" ht="14.25">
      <c r="A24" s="2">
        <v>19</v>
      </c>
      <c r="B24" s="3" t="s">
        <v>29</v>
      </c>
      <c r="C24" s="4" t="s">
        <v>29</v>
      </c>
      <c r="D24" s="3" t="s">
        <v>41</v>
      </c>
      <c r="E24" s="4">
        <v>0</v>
      </c>
    </row>
    <row r="25" spans="1:5" ht="14.25">
      <c r="A25" s="2">
        <v>20</v>
      </c>
      <c r="B25" s="3" t="s">
        <v>29</v>
      </c>
      <c r="C25" s="4" t="s">
        <v>29</v>
      </c>
      <c r="D25" s="3" t="s">
        <v>42</v>
      </c>
      <c r="E25" s="4">
        <v>0</v>
      </c>
    </row>
    <row r="26" spans="1:5" ht="14.25">
      <c r="A26" s="2">
        <v>21</v>
      </c>
      <c r="B26" s="3" t="s">
        <v>29</v>
      </c>
      <c r="C26" s="4" t="s">
        <v>29</v>
      </c>
      <c r="D26" s="3" t="s">
        <v>43</v>
      </c>
      <c r="E26" s="4">
        <v>0</v>
      </c>
    </row>
    <row r="27" spans="1:5" ht="14.25">
      <c r="A27" s="2">
        <v>22</v>
      </c>
      <c r="B27" s="3" t="s">
        <v>29</v>
      </c>
      <c r="C27" s="4" t="s">
        <v>29</v>
      </c>
      <c r="D27" s="3" t="s">
        <v>44</v>
      </c>
      <c r="E27" s="4">
        <v>0</v>
      </c>
    </row>
    <row r="28" spans="1:5" ht="14.25">
      <c r="A28" s="2">
        <v>23</v>
      </c>
      <c r="B28" s="3" t="s">
        <v>45</v>
      </c>
      <c r="C28" s="4">
        <v>13333.35</v>
      </c>
      <c r="D28" s="3" t="s">
        <v>46</v>
      </c>
      <c r="E28" s="4">
        <v>13333.35</v>
      </c>
    </row>
    <row r="29" spans="1:5" ht="14.25">
      <c r="A29" s="2">
        <v>24</v>
      </c>
      <c r="B29" s="3" t="s">
        <v>47</v>
      </c>
      <c r="C29" s="4">
        <v>0</v>
      </c>
      <c r="D29" s="3" t="s">
        <v>48</v>
      </c>
      <c r="E29" s="4">
        <v>0</v>
      </c>
    </row>
    <row r="30" spans="1:5" ht="14.25">
      <c r="A30" s="2">
        <v>25</v>
      </c>
      <c r="B30" s="3" t="s">
        <v>49</v>
      </c>
      <c r="C30" s="4">
        <v>0</v>
      </c>
      <c r="D30" s="3" t="s">
        <v>50</v>
      </c>
      <c r="E30" s="4">
        <v>0</v>
      </c>
    </row>
    <row r="31" spans="1:5" ht="14.25">
      <c r="A31" s="2">
        <v>26</v>
      </c>
      <c r="B31" s="3" t="s">
        <v>51</v>
      </c>
      <c r="C31" s="4">
        <v>13333.35</v>
      </c>
      <c r="D31" s="3" t="s">
        <v>51</v>
      </c>
      <c r="E31" s="4">
        <v>13333.35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4.50390625" style="6" bestFit="1" customWidth="1"/>
    <col min="2" max="2" width="9.00390625" style="6" customWidth="1"/>
    <col min="3" max="3" width="13.875" style="6" bestFit="1" customWidth="1"/>
    <col min="4" max="6" width="10.50390625" style="6" bestFit="1" customWidth="1"/>
    <col min="7" max="7" width="11.875" style="6" customWidth="1"/>
    <col min="8" max="8" width="9.00390625" style="6" customWidth="1"/>
    <col min="9" max="9" width="7.50390625" style="6" bestFit="1" customWidth="1"/>
    <col min="10" max="10" width="13.875" style="6" bestFit="1" customWidth="1"/>
    <col min="11" max="16384" width="9.00390625" style="6" customWidth="1"/>
  </cols>
  <sheetData>
    <row r="1" spans="1:11" ht="39" customHeight="1">
      <c r="A1" s="29" t="s">
        <v>52</v>
      </c>
      <c r="B1" s="30">
        <f aca="true" t="shared" si="0" ref="B1:K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0">
        <f t="shared" si="0"/>
      </c>
      <c r="H1" s="30">
        <f t="shared" si="0"/>
      </c>
      <c r="I1" s="30">
        <f t="shared" si="0"/>
      </c>
      <c r="J1" s="31">
        <f t="shared" si="0"/>
      </c>
      <c r="K1" s="30">
        <f t="shared" si="0"/>
      </c>
    </row>
    <row r="2" spans="1:11" ht="14.25" customHeight="1">
      <c r="A2" s="32" t="s">
        <v>1</v>
      </c>
      <c r="B2" s="34">
        <f>""</f>
      </c>
      <c r="C2" s="34">
        <f>""</f>
      </c>
      <c r="D2" s="34">
        <f>""</f>
      </c>
      <c r="E2" s="34">
        <f>""</f>
      </c>
      <c r="F2" s="32" t="s">
        <v>53</v>
      </c>
      <c r="G2" s="34">
        <f>""</f>
      </c>
      <c r="H2" s="33" t="s">
        <v>2</v>
      </c>
      <c r="I2" s="34">
        <f>""</f>
      </c>
      <c r="J2" s="33" t="s">
        <v>3</v>
      </c>
      <c r="K2" s="34">
        <f>""</f>
      </c>
    </row>
    <row r="3" spans="1:11" ht="14.25" customHeight="1">
      <c r="A3" s="34" t="s">
        <v>4</v>
      </c>
      <c r="B3" s="34" t="s">
        <v>54</v>
      </c>
      <c r="C3" s="34">
        <f>""</f>
      </c>
      <c r="D3" s="34" t="s">
        <v>55</v>
      </c>
      <c r="E3" s="34" t="s">
        <v>56</v>
      </c>
      <c r="F3" s="34" t="s">
        <v>57</v>
      </c>
      <c r="G3" s="34" t="s">
        <v>58</v>
      </c>
      <c r="H3" s="34">
        <f>""</f>
      </c>
      <c r="I3" s="34" t="s">
        <v>59</v>
      </c>
      <c r="J3" s="34" t="s">
        <v>60</v>
      </c>
      <c r="K3" s="34" t="s">
        <v>61</v>
      </c>
    </row>
    <row r="4" spans="1:11" ht="22.5">
      <c r="A4" s="34" t="s">
        <v>8</v>
      </c>
      <c r="B4" s="1" t="s">
        <v>62</v>
      </c>
      <c r="C4" s="1" t="s">
        <v>63</v>
      </c>
      <c r="D4" s="34">
        <f>""</f>
      </c>
      <c r="E4" s="34" t="s">
        <v>64</v>
      </c>
      <c r="F4" s="34" t="s">
        <v>65</v>
      </c>
      <c r="G4" s="1" t="s">
        <v>64</v>
      </c>
      <c r="H4" s="1" t="s">
        <v>66</v>
      </c>
      <c r="I4" s="34">
        <f>""</f>
      </c>
      <c r="J4" s="34">
        <f>""</f>
      </c>
      <c r="K4" s="34" t="s">
        <v>67</v>
      </c>
    </row>
    <row r="5" spans="1:11" ht="14.25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68</v>
      </c>
      <c r="G5" s="1" t="s">
        <v>69</v>
      </c>
      <c r="H5" s="1" t="s">
        <v>70</v>
      </c>
      <c r="I5" s="1" t="s">
        <v>71</v>
      </c>
      <c r="J5" s="1" t="s">
        <v>72</v>
      </c>
      <c r="K5" s="1" t="s">
        <v>73</v>
      </c>
    </row>
    <row r="6" spans="1:11" ht="14.25">
      <c r="A6" s="2">
        <v>1</v>
      </c>
      <c r="B6" s="3" t="s">
        <v>29</v>
      </c>
      <c r="C6" s="3" t="s">
        <v>74</v>
      </c>
      <c r="D6" s="4">
        <v>13333.35</v>
      </c>
      <c r="E6" s="4">
        <v>13333.35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4.25">
      <c r="A7" s="2">
        <v>2</v>
      </c>
      <c r="B7" s="3" t="s">
        <v>75</v>
      </c>
      <c r="C7" s="3" t="s">
        <v>76</v>
      </c>
      <c r="D7" s="4">
        <v>13333.35</v>
      </c>
      <c r="E7" s="4">
        <v>13333.35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4.25">
      <c r="A8" s="2">
        <v>3</v>
      </c>
      <c r="B8" s="3" t="s">
        <v>77</v>
      </c>
      <c r="C8" s="3" t="s">
        <v>78</v>
      </c>
      <c r="D8" s="4">
        <v>13333.35</v>
      </c>
      <c r="E8" s="4">
        <v>13333.35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4.25">
      <c r="A9" s="2">
        <v>4</v>
      </c>
      <c r="B9" s="3" t="s">
        <v>79</v>
      </c>
      <c r="C9" s="3" t="s">
        <v>80</v>
      </c>
      <c r="D9" s="4">
        <f>E9+F9</f>
        <v>9208.89</v>
      </c>
      <c r="E9" s="4">
        <v>9208.89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4.25">
      <c r="A10" s="2">
        <v>5</v>
      </c>
      <c r="B10" s="3" t="s">
        <v>81</v>
      </c>
      <c r="C10" s="3" t="s">
        <v>82</v>
      </c>
      <c r="D10" s="4">
        <f aca="true" t="shared" si="1" ref="D10:D19">E10+F10</f>
        <v>45</v>
      </c>
      <c r="E10" s="4">
        <v>45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4.25">
      <c r="A11" s="2">
        <v>6</v>
      </c>
      <c r="B11" s="3" t="s">
        <v>83</v>
      </c>
      <c r="C11" s="3" t="s">
        <v>84</v>
      </c>
      <c r="D11" s="4">
        <f t="shared" si="1"/>
        <v>139.6</v>
      </c>
      <c r="E11" s="4">
        <v>139.6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4.25">
      <c r="A12" s="2">
        <v>7</v>
      </c>
      <c r="B12" s="3" t="s">
        <v>85</v>
      </c>
      <c r="C12" s="3" t="s">
        <v>86</v>
      </c>
      <c r="D12" s="4">
        <f t="shared" si="1"/>
        <v>62.08</v>
      </c>
      <c r="E12" s="4">
        <v>62.08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4.25">
      <c r="A13" s="2">
        <v>8</v>
      </c>
      <c r="B13" s="3" t="s">
        <v>87</v>
      </c>
      <c r="C13" s="3" t="s">
        <v>88</v>
      </c>
      <c r="D13" s="4">
        <f t="shared" si="1"/>
        <v>150</v>
      </c>
      <c r="E13" s="4">
        <v>150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4.25">
      <c r="A14" s="2">
        <v>9</v>
      </c>
      <c r="B14" s="18" t="s">
        <v>185</v>
      </c>
      <c r="C14" s="18" t="s">
        <v>186</v>
      </c>
      <c r="D14" s="4">
        <f t="shared" si="1"/>
        <v>14</v>
      </c>
      <c r="E14" s="19">
        <v>14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4.25">
      <c r="A15" s="2">
        <v>10</v>
      </c>
      <c r="B15" s="18" t="s">
        <v>187</v>
      </c>
      <c r="C15" s="18" t="s">
        <v>188</v>
      </c>
      <c r="D15" s="4">
        <f t="shared" si="1"/>
        <v>6.5</v>
      </c>
      <c r="E15" s="19">
        <v>6.5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14.25">
      <c r="A16" s="2">
        <v>11</v>
      </c>
      <c r="B16" s="18" t="s">
        <v>189</v>
      </c>
      <c r="C16" s="18" t="s">
        <v>190</v>
      </c>
      <c r="D16" s="4">
        <f t="shared" si="1"/>
        <v>35</v>
      </c>
      <c r="E16" s="19">
        <v>35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4.25">
      <c r="A17" s="2">
        <v>12</v>
      </c>
      <c r="B17" s="22" t="s">
        <v>191</v>
      </c>
      <c r="C17" s="22" t="s">
        <v>192</v>
      </c>
      <c r="D17" s="4">
        <f t="shared" si="1"/>
        <v>2237.63</v>
      </c>
      <c r="E17" s="23">
        <v>2237.63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4.25">
      <c r="A18" s="2">
        <v>13</v>
      </c>
      <c r="B18" s="3" t="s">
        <v>89</v>
      </c>
      <c r="C18" s="3" t="s">
        <v>90</v>
      </c>
      <c r="D18" s="4">
        <f t="shared" si="1"/>
        <v>471.34</v>
      </c>
      <c r="E18" s="4">
        <v>471.34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4.25">
      <c r="A19" s="2">
        <v>14</v>
      </c>
      <c r="B19" s="22" t="s">
        <v>194</v>
      </c>
      <c r="C19" s="22" t="s">
        <v>195</v>
      </c>
      <c r="D19" s="12">
        <f t="shared" si="1"/>
        <v>963.31</v>
      </c>
      <c r="E19" s="23">
        <v>963.31</v>
      </c>
      <c r="F19" s="23"/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35" sqref="G35"/>
    </sheetView>
  </sheetViews>
  <sheetFormatPr defaultColWidth="9.00390625" defaultRowHeight="14.25"/>
  <cols>
    <col min="1" max="1" width="4.50390625" style="6" bestFit="1" customWidth="1"/>
    <col min="2" max="2" width="9.00390625" style="6" customWidth="1"/>
    <col min="3" max="3" width="13.875" style="6" bestFit="1" customWidth="1"/>
    <col min="4" max="4" width="10.50390625" style="6" bestFit="1" customWidth="1"/>
    <col min="5" max="5" width="9.00390625" style="6" customWidth="1"/>
    <col min="6" max="6" width="7.50390625" style="6" bestFit="1" customWidth="1"/>
    <col min="7" max="7" width="10.50390625" style="6" bestFit="1" customWidth="1"/>
    <col min="8" max="8" width="7.50390625" style="6" bestFit="1" customWidth="1"/>
    <col min="9" max="9" width="15.50390625" style="6" bestFit="1" customWidth="1"/>
    <col min="10" max="16384" width="9.00390625" style="6" customWidth="1"/>
  </cols>
  <sheetData>
    <row r="1" spans="1:9" ht="40.5" customHeight="1">
      <c r="A1" s="29" t="s">
        <v>193</v>
      </c>
      <c r="B1" s="30">
        <f aca="true" t="shared" si="0" ref="B1:I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0">
        <f t="shared" si="0"/>
      </c>
      <c r="H1" s="31">
        <f t="shared" si="0"/>
      </c>
      <c r="I1" s="30">
        <f t="shared" si="0"/>
      </c>
    </row>
    <row r="2" spans="1:9" ht="14.25" customHeight="1">
      <c r="A2" s="32" t="s">
        <v>1</v>
      </c>
      <c r="B2" s="34">
        <f>""</f>
      </c>
      <c r="C2" s="34">
        <f>""</f>
      </c>
      <c r="D2" s="34">
        <f>""</f>
      </c>
      <c r="E2" s="32" t="s">
        <v>53</v>
      </c>
      <c r="F2" s="33" t="s">
        <v>2</v>
      </c>
      <c r="G2" s="34">
        <f>""</f>
      </c>
      <c r="H2" s="33" t="s">
        <v>3</v>
      </c>
      <c r="I2" s="34">
        <f>""</f>
      </c>
    </row>
    <row r="3" spans="1:9" ht="14.25">
      <c r="A3" s="34" t="s">
        <v>4</v>
      </c>
      <c r="B3" s="34" t="s">
        <v>54</v>
      </c>
      <c r="C3" s="34">
        <f>""</f>
      </c>
      <c r="D3" s="34" t="s">
        <v>91</v>
      </c>
      <c r="E3" s="34" t="s">
        <v>92</v>
      </c>
      <c r="F3" s="34" t="s">
        <v>93</v>
      </c>
      <c r="G3" s="34" t="s">
        <v>94</v>
      </c>
      <c r="H3" s="34" t="s">
        <v>95</v>
      </c>
      <c r="I3" s="34" t="s">
        <v>96</v>
      </c>
    </row>
    <row r="4" spans="1:9" ht="22.5">
      <c r="A4" s="34" t="s">
        <v>8</v>
      </c>
      <c r="B4" s="1" t="s">
        <v>62</v>
      </c>
      <c r="C4" s="1" t="s">
        <v>63</v>
      </c>
      <c r="D4" s="34">
        <f>""</f>
      </c>
      <c r="E4" s="34" t="s">
        <v>65</v>
      </c>
      <c r="F4" s="34" t="s">
        <v>97</v>
      </c>
      <c r="G4" s="34">
        <f>""</f>
      </c>
      <c r="H4" s="34">
        <f>""</f>
      </c>
      <c r="I4" s="34" t="s">
        <v>67</v>
      </c>
    </row>
    <row r="5" spans="1:9" ht="14.25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68</v>
      </c>
      <c r="G5" s="1" t="s">
        <v>69</v>
      </c>
      <c r="H5" s="1" t="s">
        <v>70</v>
      </c>
      <c r="I5" s="1" t="s">
        <v>71</v>
      </c>
    </row>
    <row r="6" spans="1:9" ht="14.25">
      <c r="A6" s="2">
        <v>1</v>
      </c>
      <c r="B6" s="3" t="s">
        <v>29</v>
      </c>
      <c r="C6" s="3" t="s">
        <v>74</v>
      </c>
      <c r="D6" s="4">
        <v>13333.35</v>
      </c>
      <c r="E6" s="4">
        <v>6463.89</v>
      </c>
      <c r="F6" s="4">
        <v>6869.46</v>
      </c>
      <c r="G6" s="4">
        <v>0</v>
      </c>
      <c r="H6" s="4">
        <v>0</v>
      </c>
      <c r="I6" s="4">
        <v>0</v>
      </c>
    </row>
    <row r="7" spans="1:9" ht="14.25">
      <c r="A7" s="2">
        <v>2</v>
      </c>
      <c r="B7" s="3" t="s">
        <v>75</v>
      </c>
      <c r="C7" s="3" t="s">
        <v>76</v>
      </c>
      <c r="D7" s="4">
        <v>13333.35</v>
      </c>
      <c r="E7" s="4">
        <v>6463.89</v>
      </c>
      <c r="F7" s="4">
        <v>6869.46</v>
      </c>
      <c r="G7" s="4">
        <v>0</v>
      </c>
      <c r="H7" s="4">
        <v>0</v>
      </c>
      <c r="I7" s="4">
        <v>0</v>
      </c>
    </row>
    <row r="8" spans="1:9" ht="14.25">
      <c r="A8" s="2">
        <v>3</v>
      </c>
      <c r="B8" s="3" t="s">
        <v>77</v>
      </c>
      <c r="C8" s="3" t="s">
        <v>78</v>
      </c>
      <c r="D8" s="4">
        <v>13333.35</v>
      </c>
      <c r="E8" s="4">
        <v>6463.89</v>
      </c>
      <c r="F8" s="4">
        <v>6869.46</v>
      </c>
      <c r="G8" s="4">
        <v>0</v>
      </c>
      <c r="H8" s="4">
        <v>0</v>
      </c>
      <c r="I8" s="4">
        <v>0</v>
      </c>
    </row>
    <row r="9" spans="1:9" ht="14.25">
      <c r="A9" s="2">
        <v>4</v>
      </c>
      <c r="B9" s="3" t="s">
        <v>79</v>
      </c>
      <c r="C9" s="3" t="s">
        <v>80</v>
      </c>
      <c r="D9" s="4">
        <f aca="true" t="shared" si="1" ref="D9:D19">E9+F9</f>
        <v>9208.89</v>
      </c>
      <c r="E9" s="4">
        <v>5720.26</v>
      </c>
      <c r="F9" s="4">
        <v>3488.63</v>
      </c>
      <c r="G9" s="4">
        <v>0</v>
      </c>
      <c r="H9" s="4">
        <v>0</v>
      </c>
      <c r="I9" s="4">
        <v>0</v>
      </c>
    </row>
    <row r="10" spans="1:9" ht="14.25">
      <c r="A10" s="2">
        <v>5</v>
      </c>
      <c r="B10" s="3" t="s">
        <v>81</v>
      </c>
      <c r="C10" s="3" t="s">
        <v>82</v>
      </c>
      <c r="D10" s="4">
        <f t="shared" si="1"/>
        <v>45</v>
      </c>
      <c r="E10" s="4">
        <v>0</v>
      </c>
      <c r="F10" s="4">
        <v>45</v>
      </c>
      <c r="G10" s="4">
        <v>0</v>
      </c>
      <c r="H10" s="4">
        <v>0</v>
      </c>
      <c r="I10" s="4">
        <v>0</v>
      </c>
    </row>
    <row r="11" spans="1:9" ht="14.25">
      <c r="A11" s="2">
        <v>6</v>
      </c>
      <c r="B11" s="3" t="s">
        <v>83</v>
      </c>
      <c r="C11" s="3" t="s">
        <v>84</v>
      </c>
      <c r="D11" s="4">
        <f t="shared" si="1"/>
        <v>139.6</v>
      </c>
      <c r="E11" s="4">
        <v>0</v>
      </c>
      <c r="F11" s="4">
        <v>139.6</v>
      </c>
      <c r="G11" s="4">
        <v>0</v>
      </c>
      <c r="H11" s="4">
        <v>0</v>
      </c>
      <c r="I11" s="4">
        <v>0</v>
      </c>
    </row>
    <row r="12" spans="1:9" ht="14.25">
      <c r="A12" s="2">
        <v>7</v>
      </c>
      <c r="B12" s="3" t="s">
        <v>85</v>
      </c>
      <c r="C12" s="3" t="s">
        <v>86</v>
      </c>
      <c r="D12" s="4">
        <f t="shared" si="1"/>
        <v>62.08</v>
      </c>
      <c r="E12" s="4">
        <v>0</v>
      </c>
      <c r="F12" s="4">
        <v>62.08</v>
      </c>
      <c r="G12" s="4">
        <v>0</v>
      </c>
      <c r="H12" s="4">
        <v>0</v>
      </c>
      <c r="I12" s="4">
        <v>0</v>
      </c>
    </row>
    <row r="13" spans="1:9" ht="14.25">
      <c r="A13" s="2">
        <v>8</v>
      </c>
      <c r="B13" s="3" t="s">
        <v>87</v>
      </c>
      <c r="C13" s="3" t="s">
        <v>88</v>
      </c>
      <c r="D13" s="4">
        <f t="shared" si="1"/>
        <v>150</v>
      </c>
      <c r="E13" s="4">
        <v>110</v>
      </c>
      <c r="F13" s="4">
        <v>40</v>
      </c>
      <c r="G13" s="4">
        <v>0</v>
      </c>
      <c r="H13" s="4">
        <v>0</v>
      </c>
      <c r="I13" s="4">
        <v>0</v>
      </c>
    </row>
    <row r="14" spans="1:9" ht="14.25">
      <c r="A14" s="2">
        <v>9</v>
      </c>
      <c r="B14" s="3" t="s">
        <v>191</v>
      </c>
      <c r="C14" s="3" t="s">
        <v>192</v>
      </c>
      <c r="D14" s="4">
        <f t="shared" si="1"/>
        <v>2237.63</v>
      </c>
      <c r="E14" s="4">
        <v>83.79</v>
      </c>
      <c r="F14" s="4">
        <v>2153.84</v>
      </c>
      <c r="G14" s="4">
        <v>0</v>
      </c>
      <c r="H14" s="4">
        <v>0</v>
      </c>
      <c r="I14" s="4">
        <v>0</v>
      </c>
    </row>
    <row r="15" spans="1:9" ht="14.25">
      <c r="A15" s="2">
        <v>10</v>
      </c>
      <c r="B15" s="18" t="s">
        <v>189</v>
      </c>
      <c r="C15" s="18" t="s">
        <v>190</v>
      </c>
      <c r="D15" s="4">
        <f t="shared" si="1"/>
        <v>35</v>
      </c>
      <c r="E15" s="21"/>
      <c r="F15" s="21">
        <v>35</v>
      </c>
      <c r="G15" s="21">
        <v>0</v>
      </c>
      <c r="H15" s="21">
        <v>0</v>
      </c>
      <c r="I15" s="21">
        <v>0</v>
      </c>
    </row>
    <row r="16" spans="1:9" ht="14.25">
      <c r="A16" s="2">
        <v>11</v>
      </c>
      <c r="B16" s="18" t="s">
        <v>187</v>
      </c>
      <c r="C16" s="18" t="s">
        <v>188</v>
      </c>
      <c r="D16" s="4">
        <f t="shared" si="1"/>
        <v>6.5</v>
      </c>
      <c r="E16" s="21">
        <v>6.5</v>
      </c>
      <c r="F16" s="21"/>
      <c r="G16" s="21">
        <v>0</v>
      </c>
      <c r="H16" s="21">
        <v>0</v>
      </c>
      <c r="I16" s="21">
        <v>0</v>
      </c>
    </row>
    <row r="17" spans="1:9" ht="14.25">
      <c r="A17" s="2">
        <v>12</v>
      </c>
      <c r="B17" s="18" t="s">
        <v>185</v>
      </c>
      <c r="C17" s="18" t="s">
        <v>186</v>
      </c>
      <c r="D17" s="4">
        <f t="shared" si="1"/>
        <v>14</v>
      </c>
      <c r="E17" s="21">
        <v>14</v>
      </c>
      <c r="F17" s="21">
        <v>0</v>
      </c>
      <c r="G17" s="21">
        <v>0</v>
      </c>
      <c r="H17" s="21">
        <v>0</v>
      </c>
      <c r="I17" s="21">
        <v>0</v>
      </c>
    </row>
    <row r="18" spans="1:9" ht="14.25">
      <c r="A18" s="2">
        <v>13</v>
      </c>
      <c r="B18" s="22" t="s">
        <v>194</v>
      </c>
      <c r="C18" s="22" t="s">
        <v>195</v>
      </c>
      <c r="D18" s="4">
        <f t="shared" si="1"/>
        <v>963.31</v>
      </c>
      <c r="E18" s="23">
        <v>58</v>
      </c>
      <c r="F18" s="23">
        <v>905.31</v>
      </c>
      <c r="G18" s="23">
        <v>0</v>
      </c>
      <c r="H18" s="23">
        <v>0</v>
      </c>
      <c r="I18" s="23">
        <v>0</v>
      </c>
    </row>
    <row r="19" spans="1:9" ht="14.25">
      <c r="A19" s="2">
        <v>14</v>
      </c>
      <c r="B19" s="3" t="s">
        <v>89</v>
      </c>
      <c r="C19" s="3" t="s">
        <v>90</v>
      </c>
      <c r="D19" s="4">
        <f t="shared" si="1"/>
        <v>471.34</v>
      </c>
      <c r="E19" s="4">
        <v>471.34</v>
      </c>
      <c r="F19" s="4">
        <v>0</v>
      </c>
      <c r="G19" s="4">
        <v>0</v>
      </c>
      <c r="H19" s="4">
        <v>0</v>
      </c>
      <c r="I19" s="4">
        <v>0</v>
      </c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4" sqref="B34"/>
    </sheetView>
  </sheetViews>
  <sheetFormatPr defaultColWidth="9.00390625" defaultRowHeight="14.25"/>
  <cols>
    <col min="1" max="1" width="4.50390625" style="8" bestFit="1" customWidth="1"/>
    <col min="2" max="2" width="23.875" style="8" bestFit="1" customWidth="1"/>
    <col min="3" max="3" width="8.25390625" style="8" bestFit="1" customWidth="1"/>
    <col min="4" max="4" width="22.25390625" style="8" bestFit="1" customWidth="1"/>
    <col min="5" max="5" width="7.50390625" style="8" bestFit="1" customWidth="1"/>
    <col min="6" max="16384" width="9.00390625" style="8" customWidth="1"/>
  </cols>
  <sheetData>
    <row r="1" spans="1:8" ht="38.25" customHeight="1">
      <c r="A1" s="36" t="s">
        <v>196</v>
      </c>
      <c r="B1" s="37">
        <f aca="true" t="shared" si="0" ref="B1:H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8">
        <f t="shared" si="0"/>
      </c>
      <c r="H1" s="37">
        <f t="shared" si="0"/>
      </c>
    </row>
    <row r="2" spans="1:8" ht="14.25" customHeight="1">
      <c r="A2" s="39" t="s">
        <v>1</v>
      </c>
      <c r="B2" s="35">
        <f>""</f>
      </c>
      <c r="C2" s="35">
        <f>""</f>
      </c>
      <c r="D2" s="35">
        <f>""</f>
      </c>
      <c r="E2" s="40" t="s">
        <v>2</v>
      </c>
      <c r="F2" s="35">
        <f>""</f>
      </c>
      <c r="G2" s="40" t="s">
        <v>3</v>
      </c>
      <c r="H2" s="35">
        <f>""</f>
      </c>
    </row>
    <row r="3" spans="1:8" ht="14.25" customHeight="1">
      <c r="A3" s="35" t="s">
        <v>4</v>
      </c>
      <c r="B3" s="35" t="s">
        <v>5</v>
      </c>
      <c r="C3" s="35">
        <f>""</f>
      </c>
      <c r="D3" s="35" t="s">
        <v>7</v>
      </c>
      <c r="E3" s="35" t="s">
        <v>58</v>
      </c>
      <c r="F3" s="35" t="s">
        <v>59</v>
      </c>
      <c r="G3" s="35" t="s">
        <v>60</v>
      </c>
      <c r="H3" s="35" t="s">
        <v>61</v>
      </c>
    </row>
    <row r="4" spans="1:8" ht="33.75">
      <c r="A4" s="35" t="s">
        <v>8</v>
      </c>
      <c r="B4" s="9" t="s">
        <v>9</v>
      </c>
      <c r="C4" s="9" t="s">
        <v>98</v>
      </c>
      <c r="D4" s="9" t="s">
        <v>9</v>
      </c>
      <c r="E4" s="9" t="s">
        <v>74</v>
      </c>
      <c r="F4" s="9" t="s">
        <v>99</v>
      </c>
      <c r="G4" s="9" t="s">
        <v>100</v>
      </c>
      <c r="H4" s="9" t="s">
        <v>101</v>
      </c>
    </row>
    <row r="5" spans="1:8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</row>
    <row r="6" spans="1:8" ht="14.25">
      <c r="A6" s="7">
        <v>1</v>
      </c>
      <c r="B6" s="11" t="s">
        <v>102</v>
      </c>
      <c r="C6" s="12">
        <f>9004.99+3047.28+262.27+43.5+975.31</f>
        <v>13333.35</v>
      </c>
      <c r="D6" s="11" t="s">
        <v>16</v>
      </c>
      <c r="E6" s="12">
        <v>0</v>
      </c>
      <c r="F6" s="12">
        <v>0</v>
      </c>
      <c r="G6" s="12">
        <v>0</v>
      </c>
      <c r="H6" s="12">
        <v>0</v>
      </c>
    </row>
    <row r="7" spans="1:8" ht="14.25">
      <c r="A7" s="7">
        <v>2</v>
      </c>
      <c r="B7" s="11" t="s">
        <v>103</v>
      </c>
      <c r="C7" s="12">
        <v>0</v>
      </c>
      <c r="D7" s="11" t="s">
        <v>18</v>
      </c>
      <c r="E7" s="12">
        <v>0</v>
      </c>
      <c r="F7" s="12">
        <v>0</v>
      </c>
      <c r="G7" s="12">
        <v>0</v>
      </c>
      <c r="H7" s="12">
        <v>0</v>
      </c>
    </row>
    <row r="8" spans="1:8" ht="14.25">
      <c r="A8" s="7">
        <v>3</v>
      </c>
      <c r="B8" s="11" t="s">
        <v>104</v>
      </c>
      <c r="C8" s="12">
        <v>0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</row>
    <row r="9" spans="1:8" ht="14.25">
      <c r="A9" s="7">
        <v>4</v>
      </c>
      <c r="B9" s="11" t="s">
        <v>29</v>
      </c>
      <c r="C9" s="12" t="s">
        <v>29</v>
      </c>
      <c r="D9" s="11" t="s">
        <v>22</v>
      </c>
      <c r="E9" s="12">
        <v>13333.35</v>
      </c>
      <c r="F9" s="12">
        <v>13333.35</v>
      </c>
      <c r="G9" s="12">
        <v>0</v>
      </c>
      <c r="H9" s="12">
        <v>0</v>
      </c>
    </row>
    <row r="10" spans="1:8" ht="14.25">
      <c r="A10" s="7">
        <v>5</v>
      </c>
      <c r="B10" s="11" t="s">
        <v>29</v>
      </c>
      <c r="C10" s="12" t="s">
        <v>29</v>
      </c>
      <c r="D10" s="11" t="s">
        <v>24</v>
      </c>
      <c r="E10" s="12">
        <f aca="true" t="shared" si="1" ref="E10:E29">F10+G10</f>
        <v>0</v>
      </c>
      <c r="F10" s="12">
        <v>0</v>
      </c>
      <c r="G10" s="12">
        <v>0</v>
      </c>
      <c r="H10" s="12">
        <v>0</v>
      </c>
    </row>
    <row r="11" spans="1:8" ht="14.25">
      <c r="A11" s="7">
        <v>6</v>
      </c>
      <c r="B11" s="11" t="s">
        <v>29</v>
      </c>
      <c r="C11" s="12" t="s">
        <v>29</v>
      </c>
      <c r="D11" s="11" t="s">
        <v>26</v>
      </c>
      <c r="E11" s="12">
        <f t="shared" si="1"/>
        <v>0</v>
      </c>
      <c r="F11" s="12">
        <v>0</v>
      </c>
      <c r="G11" s="12">
        <v>0</v>
      </c>
      <c r="H11" s="12">
        <v>0</v>
      </c>
    </row>
    <row r="12" spans="1:8" ht="14.25">
      <c r="A12" s="7">
        <v>7</v>
      </c>
      <c r="B12" s="11" t="s">
        <v>29</v>
      </c>
      <c r="C12" s="12" t="s">
        <v>29</v>
      </c>
      <c r="D12" s="11" t="s">
        <v>28</v>
      </c>
      <c r="E12" s="12">
        <f t="shared" si="1"/>
        <v>0</v>
      </c>
      <c r="F12" s="12">
        <v>0</v>
      </c>
      <c r="G12" s="12">
        <v>0</v>
      </c>
      <c r="H12" s="12">
        <v>0</v>
      </c>
    </row>
    <row r="13" spans="1:8" ht="14.25">
      <c r="A13" s="7">
        <v>8</v>
      </c>
      <c r="B13" s="11" t="s">
        <v>29</v>
      </c>
      <c r="C13" s="12" t="s">
        <v>29</v>
      </c>
      <c r="D13" s="11" t="s">
        <v>30</v>
      </c>
      <c r="E13" s="12">
        <f t="shared" si="1"/>
        <v>0</v>
      </c>
      <c r="F13" s="12">
        <v>0</v>
      </c>
      <c r="G13" s="12">
        <v>0</v>
      </c>
      <c r="H13" s="12">
        <v>0</v>
      </c>
    </row>
    <row r="14" spans="1:8" ht="14.25">
      <c r="A14" s="7">
        <v>9</v>
      </c>
      <c r="B14" s="11" t="s">
        <v>29</v>
      </c>
      <c r="C14" s="12" t="s">
        <v>29</v>
      </c>
      <c r="D14" s="11" t="s">
        <v>31</v>
      </c>
      <c r="E14" s="12">
        <f t="shared" si="1"/>
        <v>0</v>
      </c>
      <c r="F14" s="12">
        <v>0</v>
      </c>
      <c r="G14" s="12">
        <v>0</v>
      </c>
      <c r="H14" s="12">
        <v>0</v>
      </c>
    </row>
    <row r="15" spans="1:8" ht="14.25">
      <c r="A15" s="7">
        <v>10</v>
      </c>
      <c r="B15" s="11" t="s">
        <v>29</v>
      </c>
      <c r="C15" s="12" t="s">
        <v>29</v>
      </c>
      <c r="D15" s="11" t="s">
        <v>32</v>
      </c>
      <c r="E15" s="12">
        <f t="shared" si="1"/>
        <v>0</v>
      </c>
      <c r="F15" s="12">
        <v>0</v>
      </c>
      <c r="G15" s="12">
        <v>0</v>
      </c>
      <c r="H15" s="12">
        <v>0</v>
      </c>
    </row>
    <row r="16" spans="1:8" ht="14.25">
      <c r="A16" s="7">
        <v>11</v>
      </c>
      <c r="B16" s="11" t="s">
        <v>29</v>
      </c>
      <c r="C16" s="12" t="s">
        <v>29</v>
      </c>
      <c r="D16" s="11" t="s">
        <v>33</v>
      </c>
      <c r="E16" s="12">
        <f t="shared" si="1"/>
        <v>0</v>
      </c>
      <c r="F16" s="12">
        <v>0</v>
      </c>
      <c r="G16" s="12">
        <v>0</v>
      </c>
      <c r="H16" s="12">
        <v>0</v>
      </c>
    </row>
    <row r="17" spans="1:8" ht="14.25">
      <c r="A17" s="7">
        <v>12</v>
      </c>
      <c r="B17" s="11" t="s">
        <v>29</v>
      </c>
      <c r="C17" s="12" t="s">
        <v>29</v>
      </c>
      <c r="D17" s="11" t="s">
        <v>34</v>
      </c>
      <c r="E17" s="12">
        <f t="shared" si="1"/>
        <v>0</v>
      </c>
      <c r="F17" s="12">
        <v>0</v>
      </c>
      <c r="G17" s="12">
        <v>0</v>
      </c>
      <c r="H17" s="12">
        <v>0</v>
      </c>
    </row>
    <row r="18" spans="1:8" ht="14.25">
      <c r="A18" s="7">
        <v>13</v>
      </c>
      <c r="B18" s="11" t="s">
        <v>29</v>
      </c>
      <c r="C18" s="12" t="s">
        <v>29</v>
      </c>
      <c r="D18" s="11" t="s">
        <v>35</v>
      </c>
      <c r="E18" s="12">
        <f t="shared" si="1"/>
        <v>0</v>
      </c>
      <c r="F18" s="12">
        <v>0</v>
      </c>
      <c r="G18" s="12">
        <v>0</v>
      </c>
      <c r="H18" s="12">
        <v>0</v>
      </c>
    </row>
    <row r="19" spans="1:8" ht="14.25">
      <c r="A19" s="7">
        <v>14</v>
      </c>
      <c r="B19" s="11" t="s">
        <v>29</v>
      </c>
      <c r="C19" s="12" t="s">
        <v>29</v>
      </c>
      <c r="D19" s="11" t="s">
        <v>36</v>
      </c>
      <c r="E19" s="12">
        <f t="shared" si="1"/>
        <v>0</v>
      </c>
      <c r="F19" s="12">
        <v>0</v>
      </c>
      <c r="G19" s="12">
        <v>0</v>
      </c>
      <c r="H19" s="12">
        <v>0</v>
      </c>
    </row>
    <row r="20" spans="1:8" ht="14.25">
      <c r="A20" s="7">
        <v>15</v>
      </c>
      <c r="B20" s="11" t="s">
        <v>29</v>
      </c>
      <c r="C20" s="12" t="s">
        <v>29</v>
      </c>
      <c r="D20" s="11" t="s">
        <v>37</v>
      </c>
      <c r="E20" s="12">
        <f t="shared" si="1"/>
        <v>0</v>
      </c>
      <c r="F20" s="12">
        <v>0</v>
      </c>
      <c r="G20" s="12">
        <v>0</v>
      </c>
      <c r="H20" s="12">
        <v>0</v>
      </c>
    </row>
    <row r="21" spans="1:8" ht="14.25">
      <c r="A21" s="7">
        <v>16</v>
      </c>
      <c r="B21" s="11" t="s">
        <v>29</v>
      </c>
      <c r="C21" s="12" t="s">
        <v>29</v>
      </c>
      <c r="D21" s="11" t="s">
        <v>38</v>
      </c>
      <c r="E21" s="12">
        <f t="shared" si="1"/>
        <v>0</v>
      </c>
      <c r="F21" s="12">
        <v>0</v>
      </c>
      <c r="G21" s="12">
        <v>0</v>
      </c>
      <c r="H21" s="12">
        <v>0</v>
      </c>
    </row>
    <row r="22" spans="1:8" ht="14.25">
      <c r="A22" s="7">
        <v>17</v>
      </c>
      <c r="B22" s="11" t="s">
        <v>29</v>
      </c>
      <c r="C22" s="12" t="s">
        <v>29</v>
      </c>
      <c r="D22" s="11" t="s">
        <v>39</v>
      </c>
      <c r="E22" s="12">
        <f t="shared" si="1"/>
        <v>0</v>
      </c>
      <c r="F22" s="12">
        <v>0</v>
      </c>
      <c r="G22" s="12">
        <v>0</v>
      </c>
      <c r="H22" s="12">
        <v>0</v>
      </c>
    </row>
    <row r="23" spans="1:8" ht="14.25">
      <c r="A23" s="7">
        <v>18</v>
      </c>
      <c r="B23" s="11" t="s">
        <v>29</v>
      </c>
      <c r="C23" s="12" t="s">
        <v>29</v>
      </c>
      <c r="D23" s="11" t="s">
        <v>40</v>
      </c>
      <c r="E23" s="12">
        <f t="shared" si="1"/>
        <v>0</v>
      </c>
      <c r="F23" s="12">
        <v>0</v>
      </c>
      <c r="G23" s="12">
        <v>0</v>
      </c>
      <c r="H23" s="12">
        <v>0</v>
      </c>
    </row>
    <row r="24" spans="1:8" ht="14.25">
      <c r="A24" s="7">
        <v>19</v>
      </c>
      <c r="B24" s="11" t="s">
        <v>29</v>
      </c>
      <c r="C24" s="12" t="s">
        <v>29</v>
      </c>
      <c r="D24" s="11" t="s">
        <v>41</v>
      </c>
      <c r="E24" s="12">
        <f t="shared" si="1"/>
        <v>0</v>
      </c>
      <c r="F24" s="12">
        <v>0</v>
      </c>
      <c r="G24" s="12">
        <v>0</v>
      </c>
      <c r="H24" s="12">
        <v>0</v>
      </c>
    </row>
    <row r="25" spans="1:8" ht="14.25">
      <c r="A25" s="7">
        <v>20</v>
      </c>
      <c r="B25" s="11" t="s">
        <v>29</v>
      </c>
      <c r="C25" s="12" t="s">
        <v>29</v>
      </c>
      <c r="D25" s="11" t="s">
        <v>42</v>
      </c>
      <c r="E25" s="12">
        <f t="shared" si="1"/>
        <v>0</v>
      </c>
      <c r="F25" s="12">
        <v>0</v>
      </c>
      <c r="G25" s="12">
        <v>0</v>
      </c>
      <c r="H25" s="12">
        <v>0</v>
      </c>
    </row>
    <row r="26" spans="1:8" ht="14.25">
      <c r="A26" s="7">
        <v>21</v>
      </c>
      <c r="B26" s="11" t="s">
        <v>29</v>
      </c>
      <c r="C26" s="12" t="s">
        <v>29</v>
      </c>
      <c r="D26" s="11" t="s">
        <v>43</v>
      </c>
      <c r="E26" s="12">
        <f t="shared" si="1"/>
        <v>0</v>
      </c>
      <c r="F26" s="12">
        <v>0</v>
      </c>
      <c r="G26" s="12">
        <v>0</v>
      </c>
      <c r="H26" s="12">
        <v>0</v>
      </c>
    </row>
    <row r="27" spans="1:8" ht="14.25">
      <c r="A27" s="7">
        <v>22</v>
      </c>
      <c r="B27" s="11" t="s">
        <v>29</v>
      </c>
      <c r="C27" s="12" t="s">
        <v>29</v>
      </c>
      <c r="D27" s="11" t="s">
        <v>44</v>
      </c>
      <c r="E27" s="12">
        <f t="shared" si="1"/>
        <v>0</v>
      </c>
      <c r="F27" s="12">
        <v>0</v>
      </c>
      <c r="G27" s="12">
        <v>0</v>
      </c>
      <c r="H27" s="12">
        <v>0</v>
      </c>
    </row>
    <row r="28" spans="1:8" ht="14.25">
      <c r="A28" s="7">
        <v>23</v>
      </c>
      <c r="B28" s="11" t="s">
        <v>45</v>
      </c>
      <c r="C28" s="12">
        <v>133333.35</v>
      </c>
      <c r="D28" s="11" t="s">
        <v>46</v>
      </c>
      <c r="E28" s="12">
        <f>SUM(E6:E27)</f>
        <v>13333.35</v>
      </c>
      <c r="F28" s="12">
        <f>SUM(F6:F27)</f>
        <v>13333.35</v>
      </c>
      <c r="G28" s="12">
        <v>0</v>
      </c>
      <c r="H28" s="12">
        <v>0</v>
      </c>
    </row>
    <row r="29" spans="1:8" ht="14.25">
      <c r="A29" s="7">
        <v>24</v>
      </c>
      <c r="B29" s="11" t="s">
        <v>105</v>
      </c>
      <c r="C29" s="12">
        <v>0</v>
      </c>
      <c r="D29" s="11" t="s">
        <v>50</v>
      </c>
      <c r="E29" s="12">
        <f t="shared" si="1"/>
        <v>0</v>
      </c>
      <c r="F29" s="12">
        <v>0</v>
      </c>
      <c r="G29" s="12">
        <v>0</v>
      </c>
      <c r="H29" s="12">
        <v>0</v>
      </c>
    </row>
    <row r="30" spans="1:8" ht="14.25">
      <c r="A30" s="7">
        <v>25</v>
      </c>
      <c r="B30" s="11" t="s">
        <v>51</v>
      </c>
      <c r="C30" s="12">
        <v>13333.35</v>
      </c>
      <c r="D30" s="11" t="s">
        <v>51</v>
      </c>
      <c r="E30" s="12">
        <v>13333.35</v>
      </c>
      <c r="F30" s="12">
        <v>13333.35</v>
      </c>
      <c r="G30" s="12">
        <v>0</v>
      </c>
      <c r="H30" s="12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2"/>
  <sheetViews>
    <sheetView tabSelected="1" zoomScalePageLayoutView="0" workbookViewId="0" topLeftCell="A1">
      <selection activeCell="A9" sqref="A9:A22"/>
    </sheetView>
  </sheetViews>
  <sheetFormatPr defaultColWidth="9.00390625" defaultRowHeight="14.25"/>
  <cols>
    <col min="1" max="1" width="4.50390625" style="8" bestFit="1" customWidth="1"/>
    <col min="2" max="2" width="10.25390625" style="8" customWidth="1"/>
    <col min="3" max="3" width="16.75390625" style="8" customWidth="1"/>
    <col min="4" max="4" width="13.375" style="8" customWidth="1"/>
    <col min="5" max="5" width="13.875" style="8" customWidth="1"/>
    <col min="6" max="6" width="16.75390625" style="8" customWidth="1"/>
    <col min="7" max="16384" width="9.00390625" style="8" customWidth="1"/>
  </cols>
  <sheetData>
    <row r="4" spans="1:6" ht="69" customHeight="1">
      <c r="A4" s="36" t="s">
        <v>106</v>
      </c>
      <c r="B4" s="37">
        <f>""</f>
      </c>
      <c r="C4" s="37">
        <f>""</f>
      </c>
      <c r="D4" s="37">
        <f>""</f>
      </c>
      <c r="E4" s="38">
        <f>""</f>
      </c>
      <c r="F4" s="37">
        <f>""</f>
      </c>
    </row>
    <row r="5" spans="1:6" ht="14.25">
      <c r="A5" s="39" t="s">
        <v>1</v>
      </c>
      <c r="B5" s="35">
        <f>""</f>
      </c>
      <c r="C5" s="40" t="s">
        <v>2</v>
      </c>
      <c r="D5" s="35">
        <f>""</f>
      </c>
      <c r="E5" s="10" t="s">
        <v>2</v>
      </c>
      <c r="F5" s="10" t="s">
        <v>3</v>
      </c>
    </row>
    <row r="6" spans="1:6" ht="14.25">
      <c r="A6" s="35" t="s">
        <v>4</v>
      </c>
      <c r="B6" s="35" t="s">
        <v>54</v>
      </c>
      <c r="C6" s="35">
        <f>""</f>
      </c>
      <c r="D6" s="35" t="s">
        <v>74</v>
      </c>
      <c r="E6" s="35" t="s">
        <v>92</v>
      </c>
      <c r="F6" s="35" t="s">
        <v>93</v>
      </c>
    </row>
    <row r="7" spans="1:6" ht="22.5">
      <c r="A7" s="35" t="s">
        <v>8</v>
      </c>
      <c r="B7" s="9" t="s">
        <v>62</v>
      </c>
      <c r="C7" s="9" t="s">
        <v>63</v>
      </c>
      <c r="D7" s="35">
        <f>""</f>
      </c>
      <c r="E7" s="35">
        <f>""</f>
      </c>
      <c r="F7" s="35" t="s">
        <v>67</v>
      </c>
    </row>
    <row r="8" spans="1:6" ht="14.25">
      <c r="A8" s="9" t="s">
        <v>8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68</v>
      </c>
    </row>
    <row r="9" spans="1:6" ht="14.25">
      <c r="A9" s="7">
        <v>1</v>
      </c>
      <c r="B9" s="11" t="s">
        <v>29</v>
      </c>
      <c r="C9" s="11" t="s">
        <v>74</v>
      </c>
      <c r="D9" s="12">
        <f>9004.99+3047.28+262.27+43.5+975.31</f>
        <v>13333.35</v>
      </c>
      <c r="E9" s="12">
        <v>5229.68</v>
      </c>
      <c r="F9" s="12">
        <v>3775.31</v>
      </c>
    </row>
    <row r="10" spans="1:6" ht="14.25">
      <c r="A10" s="7">
        <v>2</v>
      </c>
      <c r="B10" s="11" t="s">
        <v>75</v>
      </c>
      <c r="C10" s="11" t="s">
        <v>76</v>
      </c>
      <c r="D10" s="12">
        <v>13333.35</v>
      </c>
      <c r="E10" s="12">
        <v>5229.68</v>
      </c>
      <c r="F10" s="12">
        <v>3775.31</v>
      </c>
    </row>
    <row r="11" spans="1:6" ht="14.25">
      <c r="A11" s="7">
        <v>3</v>
      </c>
      <c r="B11" s="11" t="s">
        <v>77</v>
      </c>
      <c r="C11" s="11" t="s">
        <v>78</v>
      </c>
      <c r="D11" s="12">
        <v>13333.35</v>
      </c>
      <c r="E11" s="12">
        <v>5229.68</v>
      </c>
      <c r="F11" s="12">
        <v>3775.31</v>
      </c>
    </row>
    <row r="12" spans="1:6" ht="14.25">
      <c r="A12" s="7">
        <v>4</v>
      </c>
      <c r="B12" s="11" t="s">
        <v>79</v>
      </c>
      <c r="C12" s="11" t="s">
        <v>80</v>
      </c>
      <c r="D12" s="12">
        <f>8246.97+809.65+152.27</f>
        <v>9208.89</v>
      </c>
      <c r="E12" s="12">
        <v>4758.34</v>
      </c>
      <c r="F12" s="12">
        <v>3488.63</v>
      </c>
    </row>
    <row r="13" spans="1:6" ht="14.25">
      <c r="A13" s="7">
        <v>5</v>
      </c>
      <c r="B13" s="11" t="s">
        <v>81</v>
      </c>
      <c r="C13" s="11" t="s">
        <v>82</v>
      </c>
      <c r="D13" s="12">
        <v>45</v>
      </c>
      <c r="E13" s="12">
        <v>0</v>
      </c>
      <c r="F13" s="12">
        <v>45</v>
      </c>
    </row>
    <row r="14" spans="1:6" ht="14.25">
      <c r="A14" s="7">
        <v>6</v>
      </c>
      <c r="B14" s="11" t="s">
        <v>83</v>
      </c>
      <c r="C14" s="11" t="s">
        <v>84</v>
      </c>
      <c r="D14" s="12">
        <v>139.6</v>
      </c>
      <c r="E14" s="12">
        <v>0</v>
      </c>
      <c r="F14" s="12">
        <v>139.6</v>
      </c>
    </row>
    <row r="15" spans="1:6" ht="14.25">
      <c r="A15" s="7">
        <v>7</v>
      </c>
      <c r="B15" s="11" t="s">
        <v>85</v>
      </c>
      <c r="C15" s="11" t="s">
        <v>86</v>
      </c>
      <c r="D15" s="12">
        <v>62.08</v>
      </c>
      <c r="E15" s="12">
        <v>0</v>
      </c>
      <c r="F15" s="12">
        <v>62.08</v>
      </c>
    </row>
    <row r="16" spans="1:6" ht="14.25">
      <c r="A16" s="7">
        <v>8</v>
      </c>
      <c r="B16" s="11" t="s">
        <v>87</v>
      </c>
      <c r="C16" s="11" t="s">
        <v>88</v>
      </c>
      <c r="D16" s="12">
        <v>150</v>
      </c>
      <c r="E16" s="12">
        <v>110</v>
      </c>
      <c r="F16" s="12">
        <v>40</v>
      </c>
    </row>
    <row r="17" spans="1:6" ht="14.25">
      <c r="A17" s="7">
        <v>9</v>
      </c>
      <c r="B17" s="11" t="s">
        <v>191</v>
      </c>
      <c r="C17" s="11" t="s">
        <v>192</v>
      </c>
      <c r="D17" s="12">
        <f aca="true" t="shared" si="0" ref="D17:D22">E17+F17</f>
        <v>2237.63</v>
      </c>
      <c r="E17" s="12">
        <v>83.79</v>
      </c>
      <c r="F17" s="12">
        <v>2153.84</v>
      </c>
    </row>
    <row r="18" spans="1:6" ht="14.25">
      <c r="A18" s="7">
        <v>10</v>
      </c>
      <c r="B18" s="24" t="s">
        <v>189</v>
      </c>
      <c r="C18" s="24" t="s">
        <v>190</v>
      </c>
      <c r="D18" s="12">
        <f t="shared" si="0"/>
        <v>35</v>
      </c>
      <c r="E18" s="25"/>
      <c r="F18" s="25">
        <v>35</v>
      </c>
    </row>
    <row r="19" spans="1:6" ht="14.25">
      <c r="A19" s="7">
        <v>11</v>
      </c>
      <c r="B19" s="24" t="s">
        <v>187</v>
      </c>
      <c r="C19" s="24" t="s">
        <v>188</v>
      </c>
      <c r="D19" s="12">
        <f t="shared" si="0"/>
        <v>6.5</v>
      </c>
      <c r="E19" s="25">
        <v>6.5</v>
      </c>
      <c r="F19" s="25"/>
    </row>
    <row r="20" spans="1:6" ht="14.25">
      <c r="A20" s="7">
        <v>12</v>
      </c>
      <c r="B20" s="22" t="s">
        <v>194</v>
      </c>
      <c r="C20" s="22" t="s">
        <v>195</v>
      </c>
      <c r="D20" s="12">
        <f t="shared" si="0"/>
        <v>963.31</v>
      </c>
      <c r="E20" s="23">
        <v>58</v>
      </c>
      <c r="F20" s="23">
        <v>905.31</v>
      </c>
    </row>
    <row r="21" spans="1:6" ht="14.25">
      <c r="A21" s="7">
        <v>13</v>
      </c>
      <c r="B21" s="24" t="s">
        <v>185</v>
      </c>
      <c r="C21" s="24" t="s">
        <v>186</v>
      </c>
      <c r="D21" s="12">
        <v>14</v>
      </c>
      <c r="E21" s="25">
        <v>14</v>
      </c>
      <c r="F21" s="25">
        <v>0</v>
      </c>
    </row>
    <row r="22" spans="1:6" ht="14.25">
      <c r="A22" s="7">
        <v>14</v>
      </c>
      <c r="B22" s="11" t="s">
        <v>89</v>
      </c>
      <c r="C22" s="11" t="s">
        <v>90</v>
      </c>
      <c r="D22" s="12">
        <f t="shared" si="0"/>
        <v>471.34</v>
      </c>
      <c r="E22" s="12">
        <v>471.34</v>
      </c>
      <c r="F22" s="12">
        <v>0</v>
      </c>
    </row>
  </sheetData>
  <sheetProtection/>
  <mergeCells count="7">
    <mergeCell ref="A4:F4"/>
    <mergeCell ref="A5:D5"/>
    <mergeCell ref="A6:A7"/>
    <mergeCell ref="B6:C6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6">
      <selection activeCell="F32" sqref="F32"/>
    </sheetView>
  </sheetViews>
  <sheetFormatPr defaultColWidth="9.00390625" defaultRowHeight="14.25"/>
  <cols>
    <col min="1" max="1" width="4.50390625" style="8" bestFit="1" customWidth="1"/>
    <col min="2" max="2" width="9.50390625" style="8" customWidth="1"/>
    <col min="3" max="3" width="25.50390625" style="8" bestFit="1" customWidth="1"/>
    <col min="4" max="4" width="11.50390625" style="8" customWidth="1"/>
    <col min="5" max="5" width="12.00390625" style="8" customWidth="1"/>
    <col min="6" max="6" width="12.75390625" style="8" customWidth="1"/>
    <col min="7" max="10" width="9.00390625" style="8" customWidth="1"/>
    <col min="11" max="11" width="9.50390625" style="8" bestFit="1" customWidth="1"/>
    <col min="12" max="16384" width="9.00390625" style="8" customWidth="1"/>
  </cols>
  <sheetData>
    <row r="1" spans="1:6" ht="61.5" customHeight="1">
      <c r="A1" s="36" t="s">
        <v>160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ht="14.25">
      <c r="A2" s="39" t="s">
        <v>1</v>
      </c>
      <c r="B2" s="35">
        <f>""</f>
      </c>
      <c r="C2" s="40" t="s">
        <v>2</v>
      </c>
      <c r="D2" s="35">
        <f>""</f>
      </c>
      <c r="E2" s="10" t="s">
        <v>2</v>
      </c>
      <c r="F2" s="10" t="s">
        <v>3</v>
      </c>
    </row>
    <row r="3" spans="1:6" ht="14.25">
      <c r="A3" s="35" t="s">
        <v>4</v>
      </c>
      <c r="B3" s="35" t="s">
        <v>54</v>
      </c>
      <c r="C3" s="35">
        <f>""</f>
      </c>
      <c r="D3" s="35" t="s">
        <v>92</v>
      </c>
      <c r="E3" s="35" t="s">
        <v>92</v>
      </c>
      <c r="F3" s="35" t="s">
        <v>93</v>
      </c>
    </row>
    <row r="4" spans="1:6" ht="22.5">
      <c r="A4" s="35" t="s">
        <v>8</v>
      </c>
      <c r="B4" s="9" t="s">
        <v>107</v>
      </c>
      <c r="C4" s="9" t="s">
        <v>63</v>
      </c>
      <c r="D4" s="9" t="s">
        <v>74</v>
      </c>
      <c r="E4" s="9" t="s">
        <v>108</v>
      </c>
      <c r="F4" s="9" t="s">
        <v>109</v>
      </c>
    </row>
    <row r="5" spans="1:11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16"/>
      <c r="H5" s="16"/>
      <c r="I5" s="16"/>
      <c r="J5" s="16"/>
      <c r="K5" s="16"/>
    </row>
    <row r="6" spans="1:11" ht="14.25">
      <c r="A6" s="7">
        <v>1</v>
      </c>
      <c r="B6" s="11" t="s">
        <v>29</v>
      </c>
      <c r="C6" s="11" t="s">
        <v>74</v>
      </c>
      <c r="D6" s="12">
        <f>5229.68+893.44+262.27+8.5+70</f>
        <v>6463.890000000001</v>
      </c>
      <c r="E6" s="12">
        <v>6463.89</v>
      </c>
      <c r="F6" s="12">
        <v>685.8</v>
      </c>
      <c r="G6" s="14"/>
      <c r="H6" s="16"/>
      <c r="I6" s="16"/>
      <c r="J6" s="16"/>
      <c r="K6" s="16"/>
    </row>
    <row r="7" spans="1:11" ht="14.25">
      <c r="A7" s="7">
        <v>2</v>
      </c>
      <c r="B7" s="11" t="s">
        <v>110</v>
      </c>
      <c r="C7" s="11" t="s">
        <v>111</v>
      </c>
      <c r="D7" s="12">
        <v>5713.06</v>
      </c>
      <c r="E7" s="12">
        <f>4752.35+808.5+152.21</f>
        <v>5713.06</v>
      </c>
      <c r="F7" s="12">
        <v>0</v>
      </c>
      <c r="G7" s="14"/>
      <c r="H7" s="14"/>
      <c r="I7" s="17"/>
      <c r="J7" s="16"/>
      <c r="K7" s="16"/>
    </row>
    <row r="8" spans="1:11" ht="14.25">
      <c r="A8" s="7">
        <v>3</v>
      </c>
      <c r="B8" s="11" t="s">
        <v>112</v>
      </c>
      <c r="C8" s="11" t="s">
        <v>113</v>
      </c>
      <c r="D8" s="12">
        <v>1646.53</v>
      </c>
      <c r="E8" s="12">
        <f>1352.24+248.08+46.21</f>
        <v>1646.53</v>
      </c>
      <c r="F8" s="12">
        <v>0</v>
      </c>
      <c r="G8" s="14"/>
      <c r="H8" s="16"/>
      <c r="I8" s="17"/>
      <c r="J8" s="16"/>
      <c r="K8" s="16"/>
    </row>
    <row r="9" spans="1:11" ht="14.25">
      <c r="A9" s="7">
        <v>4</v>
      </c>
      <c r="B9" s="11" t="s">
        <v>114</v>
      </c>
      <c r="C9" s="11" t="s">
        <v>115</v>
      </c>
      <c r="D9" s="12">
        <v>1765.44</v>
      </c>
      <c r="E9" s="12">
        <f>1398.18+305.74+61.52</f>
        <v>1765.44</v>
      </c>
      <c r="F9" s="12">
        <v>0</v>
      </c>
      <c r="G9" s="14"/>
      <c r="H9" s="16"/>
      <c r="I9" s="17"/>
      <c r="J9" s="16"/>
      <c r="K9" s="16"/>
    </row>
    <row r="10" spans="1:11" ht="14.25">
      <c r="A10" s="7">
        <v>5</v>
      </c>
      <c r="B10" s="11" t="s">
        <v>116</v>
      </c>
      <c r="C10" s="11" t="s">
        <v>117</v>
      </c>
      <c r="D10" s="12">
        <v>1376.14</v>
      </c>
      <c r="E10" s="12">
        <v>1376.14</v>
      </c>
      <c r="F10" s="12">
        <v>0</v>
      </c>
      <c r="G10" s="14"/>
      <c r="H10" s="16"/>
      <c r="I10" s="17"/>
      <c r="J10" s="16"/>
      <c r="K10" s="16"/>
    </row>
    <row r="11" spans="1:11" ht="14.25">
      <c r="A11" s="7">
        <v>6</v>
      </c>
      <c r="B11" s="11" t="s">
        <v>118</v>
      </c>
      <c r="C11" s="11" t="s">
        <v>119</v>
      </c>
      <c r="D11" s="12">
        <v>43.01</v>
      </c>
      <c r="E11" s="12">
        <v>43.01</v>
      </c>
      <c r="F11" s="12">
        <v>0</v>
      </c>
      <c r="G11" s="16"/>
      <c r="H11" s="16"/>
      <c r="I11" s="16"/>
      <c r="J11" s="16"/>
      <c r="K11" s="16"/>
    </row>
    <row r="12" spans="1:11" ht="14.25">
      <c r="A12" s="7">
        <v>7</v>
      </c>
      <c r="B12" s="11" t="s">
        <v>120</v>
      </c>
      <c r="C12" s="11" t="s">
        <v>121</v>
      </c>
      <c r="D12" s="12">
        <v>627.46</v>
      </c>
      <c r="E12" s="12">
        <v>627.46</v>
      </c>
      <c r="F12" s="12">
        <v>0</v>
      </c>
      <c r="G12" s="16"/>
      <c r="H12" s="16"/>
      <c r="I12" s="16"/>
      <c r="J12" s="16"/>
      <c r="K12" s="16"/>
    </row>
    <row r="13" spans="1:11" ht="14.25">
      <c r="A13" s="7">
        <v>8</v>
      </c>
      <c r="B13" s="11" t="s">
        <v>122</v>
      </c>
      <c r="C13" s="11" t="s">
        <v>123</v>
      </c>
      <c r="D13" s="12">
        <v>250.93</v>
      </c>
      <c r="E13" s="12">
        <v>250.93</v>
      </c>
      <c r="F13" s="12">
        <v>0</v>
      </c>
      <c r="G13" s="16"/>
      <c r="H13" s="16"/>
      <c r="I13" s="16"/>
      <c r="J13" s="16"/>
      <c r="K13" s="16"/>
    </row>
    <row r="14" spans="1:11" ht="14.25">
      <c r="A14" s="7">
        <v>9</v>
      </c>
      <c r="B14" s="11" t="s">
        <v>124</v>
      </c>
      <c r="C14" s="11" t="s">
        <v>125</v>
      </c>
      <c r="D14" s="12">
        <v>3.55</v>
      </c>
      <c r="E14" s="12">
        <v>3.55</v>
      </c>
      <c r="F14" s="12">
        <v>0</v>
      </c>
      <c r="G14" s="16"/>
      <c r="H14" s="16"/>
      <c r="I14" s="16"/>
      <c r="J14" s="16"/>
      <c r="K14" s="16"/>
    </row>
    <row r="15" spans="1:11" ht="14.25">
      <c r="A15" s="7">
        <v>10</v>
      </c>
      <c r="B15" s="11" t="s">
        <v>126</v>
      </c>
      <c r="C15" s="11" t="s">
        <v>127</v>
      </c>
      <c r="D15" s="12">
        <v>685.8</v>
      </c>
      <c r="E15" s="12"/>
      <c r="F15" s="12">
        <v>685.8</v>
      </c>
      <c r="G15" s="14"/>
      <c r="H15" s="16"/>
      <c r="I15" s="14"/>
      <c r="J15" s="14"/>
      <c r="K15" s="17"/>
    </row>
    <row r="16" spans="1:11" ht="14.25">
      <c r="A16" s="7">
        <v>11</v>
      </c>
      <c r="B16" s="11" t="s">
        <v>128</v>
      </c>
      <c r="C16" s="11" t="s">
        <v>129</v>
      </c>
      <c r="D16" s="12">
        <v>35.6</v>
      </c>
      <c r="E16" s="12">
        <v>0</v>
      </c>
      <c r="F16" s="12">
        <f>26+2+1.6+3+3</f>
        <v>35.6</v>
      </c>
      <c r="G16" s="14"/>
      <c r="H16" s="14"/>
      <c r="I16" s="14"/>
      <c r="J16" s="14"/>
      <c r="K16" s="17"/>
    </row>
    <row r="17" spans="1:11" ht="14.25">
      <c r="A17" s="7">
        <v>12</v>
      </c>
      <c r="B17" s="11" t="s">
        <v>130</v>
      </c>
      <c r="C17" s="11" t="s">
        <v>131</v>
      </c>
      <c r="D17" s="12">
        <v>10</v>
      </c>
      <c r="E17" s="12">
        <v>0</v>
      </c>
      <c r="F17" s="12">
        <f>5+1+4</f>
        <v>10</v>
      </c>
      <c r="G17" s="14"/>
      <c r="H17" s="14"/>
      <c r="I17" s="16"/>
      <c r="J17" s="14"/>
      <c r="K17" s="17"/>
    </row>
    <row r="18" spans="1:11" ht="14.25">
      <c r="A18" s="7">
        <v>13</v>
      </c>
      <c r="B18" s="11" t="s">
        <v>132</v>
      </c>
      <c r="C18" s="11" t="s">
        <v>133</v>
      </c>
      <c r="D18" s="12">
        <v>3</v>
      </c>
      <c r="E18" s="12">
        <v>0</v>
      </c>
      <c r="F18" s="12">
        <v>3</v>
      </c>
      <c r="G18" s="16"/>
      <c r="H18" s="16"/>
      <c r="I18" s="16"/>
      <c r="J18" s="16"/>
      <c r="K18" s="17"/>
    </row>
    <row r="19" spans="1:11" ht="14.25">
      <c r="A19" s="7">
        <v>14</v>
      </c>
      <c r="B19" s="11" t="s">
        <v>134</v>
      </c>
      <c r="C19" s="11" t="s">
        <v>135</v>
      </c>
      <c r="D19" s="12">
        <v>47.1</v>
      </c>
      <c r="E19" s="12">
        <v>0</v>
      </c>
      <c r="F19" s="12">
        <f>18+9.6+17+2.5</f>
        <v>47.1</v>
      </c>
      <c r="G19" s="14"/>
      <c r="H19" s="14"/>
      <c r="I19" s="14"/>
      <c r="J19" s="16"/>
      <c r="K19" s="17"/>
    </row>
    <row r="20" spans="1:11" ht="14.25">
      <c r="A20" s="7">
        <v>15</v>
      </c>
      <c r="B20" s="11" t="s">
        <v>136</v>
      </c>
      <c r="C20" s="11" t="s">
        <v>137</v>
      </c>
      <c r="D20" s="12">
        <v>8.5</v>
      </c>
      <c r="E20" s="12">
        <v>0</v>
      </c>
      <c r="F20" s="12">
        <f>5+1+2.5</f>
        <v>8.5</v>
      </c>
      <c r="G20" s="14"/>
      <c r="H20" s="16"/>
      <c r="I20" s="16"/>
      <c r="J20" s="14"/>
      <c r="K20" s="17"/>
    </row>
    <row r="21" spans="1:11" ht="14.25">
      <c r="A21" s="7">
        <v>16</v>
      </c>
      <c r="B21" s="11" t="s">
        <v>138</v>
      </c>
      <c r="C21" s="11" t="s">
        <v>139</v>
      </c>
      <c r="D21" s="12">
        <v>31.94</v>
      </c>
      <c r="E21" s="12">
        <v>0</v>
      </c>
      <c r="F21" s="12">
        <f>5.35+6.69+19.9</f>
        <v>31.939999999999998</v>
      </c>
      <c r="G21" s="14"/>
      <c r="H21" s="14"/>
      <c r="I21" s="16"/>
      <c r="J21" s="16"/>
      <c r="K21" s="17"/>
    </row>
    <row r="22" spans="1:11" ht="14.25">
      <c r="A22" s="7">
        <v>17</v>
      </c>
      <c r="B22" s="11" t="s">
        <v>140</v>
      </c>
      <c r="C22" s="11" t="s">
        <v>141</v>
      </c>
      <c r="D22" s="12">
        <v>6</v>
      </c>
      <c r="E22" s="12">
        <v>0</v>
      </c>
      <c r="F22" s="12">
        <f>5+1</f>
        <v>6</v>
      </c>
      <c r="G22" s="16"/>
      <c r="H22" s="16"/>
      <c r="I22" s="16"/>
      <c r="J22" s="16"/>
      <c r="K22" s="17"/>
    </row>
    <row r="23" spans="1:11" ht="14.25">
      <c r="A23" s="7">
        <v>18</v>
      </c>
      <c r="B23" s="11" t="s">
        <v>142</v>
      </c>
      <c r="C23" s="11" t="s">
        <v>143</v>
      </c>
      <c r="D23" s="12">
        <v>25</v>
      </c>
      <c r="E23" s="12">
        <v>0</v>
      </c>
      <c r="F23" s="12">
        <f>13+2+3+1+6</f>
        <v>25</v>
      </c>
      <c r="G23" s="14"/>
      <c r="H23" s="14"/>
      <c r="I23" s="14"/>
      <c r="J23" s="14"/>
      <c r="K23" s="17"/>
    </row>
    <row r="24" spans="1:11" ht="14.25">
      <c r="A24" s="7">
        <v>19</v>
      </c>
      <c r="B24" s="11" t="s">
        <v>144</v>
      </c>
      <c r="C24" s="11" t="s">
        <v>145</v>
      </c>
      <c r="D24" s="12">
        <v>3</v>
      </c>
      <c r="E24" s="12">
        <v>0</v>
      </c>
      <c r="F24" s="12">
        <v>3</v>
      </c>
      <c r="G24" s="16"/>
      <c r="H24" s="16"/>
      <c r="I24" s="16"/>
      <c r="J24" s="16"/>
      <c r="K24" s="17"/>
    </row>
    <row r="25" spans="1:11" ht="14.25">
      <c r="A25" s="7">
        <v>20</v>
      </c>
      <c r="B25" s="11" t="s">
        <v>146</v>
      </c>
      <c r="C25" s="11" t="s">
        <v>147</v>
      </c>
      <c r="D25" s="12">
        <v>11</v>
      </c>
      <c r="E25" s="12">
        <v>0</v>
      </c>
      <c r="F25" s="12">
        <f>5+1+5</f>
        <v>11</v>
      </c>
      <c r="G25" s="14"/>
      <c r="H25" s="16"/>
      <c r="I25" s="16"/>
      <c r="J25" s="14"/>
      <c r="K25" s="17"/>
    </row>
    <row r="26" spans="1:11" ht="14.25">
      <c r="A26" s="7">
        <v>21</v>
      </c>
      <c r="B26" s="11" t="s">
        <v>182</v>
      </c>
      <c r="C26" s="11" t="s">
        <v>181</v>
      </c>
      <c r="D26" s="12">
        <v>5</v>
      </c>
      <c r="E26" s="12">
        <v>0</v>
      </c>
      <c r="F26" s="12">
        <v>5</v>
      </c>
      <c r="G26" s="14"/>
      <c r="H26" s="16"/>
      <c r="I26" s="16"/>
      <c r="J26" s="14"/>
      <c r="K26" s="17"/>
    </row>
    <row r="27" spans="1:11" ht="14.25">
      <c r="A27" s="7">
        <v>22</v>
      </c>
      <c r="B27" s="11" t="s">
        <v>179</v>
      </c>
      <c r="C27" s="11" t="s">
        <v>180</v>
      </c>
      <c r="D27" s="12">
        <v>3</v>
      </c>
      <c r="E27" s="12">
        <v>0</v>
      </c>
      <c r="F27" s="12">
        <v>3</v>
      </c>
      <c r="G27" s="14"/>
      <c r="H27" s="16"/>
      <c r="I27" s="16"/>
      <c r="J27" s="16"/>
      <c r="K27" s="17"/>
    </row>
    <row r="28" spans="1:11" ht="14.25">
      <c r="A28" s="7">
        <v>23</v>
      </c>
      <c r="B28" s="11" t="s">
        <v>148</v>
      </c>
      <c r="C28" s="11" t="s">
        <v>149</v>
      </c>
      <c r="D28" s="12">
        <v>21.4</v>
      </c>
      <c r="E28" s="12">
        <v>0</v>
      </c>
      <c r="F28" s="12">
        <f>6+2+13.4</f>
        <v>21.4</v>
      </c>
      <c r="G28" s="14"/>
      <c r="H28" s="14"/>
      <c r="I28" s="16"/>
      <c r="J28" s="16"/>
      <c r="K28" s="17"/>
    </row>
    <row r="29" spans="1:11" ht="14.25">
      <c r="A29" s="7">
        <v>24</v>
      </c>
      <c r="B29" s="11" t="s">
        <v>150</v>
      </c>
      <c r="C29" s="11" t="s">
        <v>151</v>
      </c>
      <c r="D29" s="12">
        <v>275</v>
      </c>
      <c r="E29" s="12">
        <v>0</v>
      </c>
      <c r="F29" s="12">
        <v>275</v>
      </c>
      <c r="G29" s="14"/>
      <c r="H29" s="16"/>
      <c r="I29" s="16"/>
      <c r="J29" s="14"/>
      <c r="K29" s="17"/>
    </row>
    <row r="30" spans="1:11" ht="14.25">
      <c r="A30" s="7">
        <v>25</v>
      </c>
      <c r="B30" s="11" t="s">
        <v>152</v>
      </c>
      <c r="C30" s="11" t="s">
        <v>153</v>
      </c>
      <c r="D30" s="12">
        <v>181.86</v>
      </c>
      <c r="E30" s="12">
        <v>0</v>
      </c>
      <c r="F30" s="12">
        <v>181.86</v>
      </c>
      <c r="G30" s="16"/>
      <c r="H30" s="16"/>
      <c r="I30" s="16"/>
      <c r="J30" s="16"/>
      <c r="K30" s="17"/>
    </row>
    <row r="31" spans="1:11" ht="14.25">
      <c r="A31" s="7">
        <v>26</v>
      </c>
      <c r="B31" s="11" t="s">
        <v>154</v>
      </c>
      <c r="C31" s="11" t="s">
        <v>155</v>
      </c>
      <c r="D31" s="12">
        <v>18.4</v>
      </c>
      <c r="E31" s="12">
        <v>0</v>
      </c>
      <c r="F31" s="12">
        <f>10.4+1+1+6</f>
        <v>18.4</v>
      </c>
      <c r="G31" s="14"/>
      <c r="H31" s="14"/>
      <c r="I31" s="16"/>
      <c r="J31" s="14"/>
      <c r="K31" s="17"/>
    </row>
    <row r="32" spans="1:11" ht="14.25">
      <c r="A32" s="7">
        <v>27</v>
      </c>
      <c r="B32" s="11" t="s">
        <v>156</v>
      </c>
      <c r="C32" s="11" t="s">
        <v>157</v>
      </c>
      <c r="D32" s="12">
        <v>55.03</v>
      </c>
      <c r="E32" s="12">
        <v>55.03</v>
      </c>
      <c r="F32" s="12"/>
      <c r="G32" s="14"/>
      <c r="H32" s="16"/>
      <c r="I32" s="16"/>
      <c r="J32" s="16"/>
      <c r="K32" s="17"/>
    </row>
    <row r="33" spans="1:11" ht="14.25">
      <c r="A33" s="7">
        <v>28</v>
      </c>
      <c r="B33" s="11" t="s">
        <v>177</v>
      </c>
      <c r="C33" s="11" t="s">
        <v>178</v>
      </c>
      <c r="D33" s="12">
        <v>53.1</v>
      </c>
      <c r="E33" s="12">
        <v>53.1</v>
      </c>
      <c r="F33" s="12"/>
      <c r="G33" s="14"/>
      <c r="H33" s="16"/>
      <c r="I33" s="16"/>
      <c r="J33" s="16"/>
      <c r="K33" s="17"/>
    </row>
    <row r="34" spans="1:11" ht="14.25">
      <c r="A34" s="7">
        <v>29</v>
      </c>
      <c r="B34" s="11" t="s">
        <v>158</v>
      </c>
      <c r="C34" s="11" t="s">
        <v>159</v>
      </c>
      <c r="D34" s="12">
        <v>0.88</v>
      </c>
      <c r="E34" s="12">
        <f>0.72+0.16</f>
        <v>0.88</v>
      </c>
      <c r="F34" s="12"/>
      <c r="G34" s="14"/>
      <c r="H34" s="16"/>
      <c r="I34" s="16"/>
      <c r="J34" s="16"/>
      <c r="K34" s="17"/>
    </row>
    <row r="35" spans="1:11" ht="14.25">
      <c r="A35" s="7">
        <v>30</v>
      </c>
      <c r="B35" s="27">
        <v>30399</v>
      </c>
      <c r="C35" s="26" t="s">
        <v>176</v>
      </c>
      <c r="D35" s="12">
        <v>0.99</v>
      </c>
      <c r="E35" s="13">
        <f>0.99+0.06</f>
        <v>1.05</v>
      </c>
      <c r="F35" s="13"/>
      <c r="G35" s="16"/>
      <c r="H35" s="16"/>
      <c r="I35" s="16"/>
      <c r="J35" s="16"/>
      <c r="K35" s="16"/>
    </row>
    <row r="36" spans="1:11" ht="14.25">
      <c r="A36" s="7">
        <v>31</v>
      </c>
      <c r="B36" s="27">
        <v>310</v>
      </c>
      <c r="C36" s="26" t="s">
        <v>183</v>
      </c>
      <c r="D36" s="28">
        <v>10</v>
      </c>
      <c r="E36" s="28"/>
      <c r="F36" s="28">
        <v>10</v>
      </c>
      <c r="K36" s="15"/>
    </row>
    <row r="37" spans="1:11" ht="14.25">
      <c r="A37" s="7">
        <v>32</v>
      </c>
      <c r="B37" s="27">
        <v>31002</v>
      </c>
      <c r="C37" s="26" t="s">
        <v>197</v>
      </c>
      <c r="D37" s="28">
        <v>6</v>
      </c>
      <c r="E37" s="28"/>
      <c r="F37" s="28">
        <v>6</v>
      </c>
      <c r="K37" s="15"/>
    </row>
    <row r="38" spans="1:11" ht="14.25">
      <c r="A38" s="7">
        <v>33</v>
      </c>
      <c r="B38" s="27">
        <v>31003</v>
      </c>
      <c r="C38" s="26" t="s">
        <v>184</v>
      </c>
      <c r="D38" s="28">
        <v>4</v>
      </c>
      <c r="E38" s="28"/>
      <c r="F38" s="28">
        <v>4</v>
      </c>
      <c r="K38" s="15"/>
    </row>
    <row r="39" ht="14.25">
      <c r="D39" s="15"/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4.50390625" style="8" bestFit="1" customWidth="1"/>
    <col min="2" max="2" width="12.25390625" style="8" customWidth="1"/>
    <col min="3" max="5" width="13.375" style="8" customWidth="1"/>
    <col min="6" max="6" width="14.375" style="8" customWidth="1"/>
    <col min="7" max="16384" width="9.00390625" style="8" customWidth="1"/>
  </cols>
  <sheetData>
    <row r="1" spans="1:6" ht="59.25" customHeight="1">
      <c r="A1" s="36" t="s">
        <v>162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ht="14.25">
      <c r="A2" s="39" t="s">
        <v>1</v>
      </c>
      <c r="B2" s="35">
        <f>""</f>
      </c>
      <c r="C2" s="40" t="s">
        <v>2</v>
      </c>
      <c r="D2" s="35">
        <f>""</f>
      </c>
      <c r="E2" s="10" t="s">
        <v>2</v>
      </c>
      <c r="F2" s="10" t="s">
        <v>3</v>
      </c>
    </row>
    <row r="3" spans="1:6" ht="14.25">
      <c r="A3" s="35" t="s">
        <v>4</v>
      </c>
      <c r="B3" s="35" t="s">
        <v>54</v>
      </c>
      <c r="C3" s="35">
        <f>""</f>
      </c>
      <c r="D3" s="35" t="s">
        <v>74</v>
      </c>
      <c r="E3" s="35" t="s">
        <v>92</v>
      </c>
      <c r="F3" s="35" t="s">
        <v>93</v>
      </c>
    </row>
    <row r="4" spans="1:6" ht="22.5">
      <c r="A4" s="35" t="s">
        <v>8</v>
      </c>
      <c r="B4" s="9" t="s">
        <v>62</v>
      </c>
      <c r="C4" s="9" t="s">
        <v>63</v>
      </c>
      <c r="D4" s="35">
        <f>""</f>
      </c>
      <c r="E4" s="35">
        <f>""</f>
      </c>
      <c r="F4" s="35" t="s">
        <v>67</v>
      </c>
    </row>
    <row r="5" spans="1:6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14.25">
      <c r="A6" s="7">
        <v>1</v>
      </c>
      <c r="B6" s="11" t="s">
        <v>29</v>
      </c>
      <c r="C6" s="11" t="s">
        <v>74</v>
      </c>
      <c r="D6" s="12">
        <v>0</v>
      </c>
      <c r="E6" s="12">
        <v>0</v>
      </c>
      <c r="F6" s="12">
        <v>0</v>
      </c>
    </row>
    <row r="7" spans="1:6" ht="14.25">
      <c r="A7" s="41" t="s">
        <v>161</v>
      </c>
      <c r="B7" s="41"/>
      <c r="C7" s="41"/>
      <c r="D7" s="41"/>
      <c r="E7" s="41"/>
      <c r="F7" s="41"/>
    </row>
  </sheetData>
  <sheetProtection/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4.50390625" style="8" bestFit="1" customWidth="1"/>
    <col min="2" max="2" width="13.50390625" style="8" customWidth="1"/>
    <col min="3" max="3" width="15.75390625" style="8" customWidth="1"/>
    <col min="4" max="4" width="10.625" style="8" customWidth="1"/>
    <col min="5" max="5" width="15.25390625" style="8" customWidth="1"/>
    <col min="6" max="6" width="17.875" style="8" customWidth="1"/>
    <col min="7" max="16384" width="9.00390625" style="8" customWidth="1"/>
  </cols>
  <sheetData>
    <row r="1" spans="1:6" ht="60" customHeight="1">
      <c r="A1" s="36" t="s">
        <v>164</v>
      </c>
      <c r="B1" s="42"/>
      <c r="C1" s="42"/>
      <c r="D1" s="42"/>
      <c r="E1" s="38"/>
      <c r="F1" s="42"/>
    </row>
    <row r="2" spans="1:6" ht="14.25">
      <c r="A2" s="39" t="s">
        <v>1</v>
      </c>
      <c r="B2" s="43"/>
      <c r="C2" s="40" t="s">
        <v>2</v>
      </c>
      <c r="D2" s="43"/>
      <c r="E2" s="10" t="s">
        <v>2</v>
      </c>
      <c r="F2" s="10" t="s">
        <v>3</v>
      </c>
    </row>
    <row r="3" spans="1:6" ht="14.25">
      <c r="A3" s="35" t="s">
        <v>4</v>
      </c>
      <c r="B3" s="35" t="s">
        <v>54</v>
      </c>
      <c r="C3" s="43"/>
      <c r="D3" s="35" t="s">
        <v>74</v>
      </c>
      <c r="E3" s="35" t="s">
        <v>92</v>
      </c>
      <c r="F3" s="35" t="s">
        <v>93</v>
      </c>
    </row>
    <row r="4" spans="1:6" ht="14.25">
      <c r="A4" s="35" t="s">
        <v>8</v>
      </c>
      <c r="B4" s="9" t="s">
        <v>62</v>
      </c>
      <c r="C4" s="9" t="s">
        <v>63</v>
      </c>
      <c r="D4" s="43"/>
      <c r="E4" s="43"/>
      <c r="F4" s="35" t="s">
        <v>67</v>
      </c>
    </row>
    <row r="5" spans="1:6" ht="14.25">
      <c r="A5" s="9" t="s">
        <v>8</v>
      </c>
      <c r="B5" s="13"/>
      <c r="C5" s="13"/>
      <c r="D5" s="13"/>
      <c r="E5" s="13"/>
      <c r="F5" s="13"/>
    </row>
    <row r="6" spans="1:6" ht="14.25">
      <c r="A6" s="41" t="s">
        <v>163</v>
      </c>
      <c r="B6" s="41"/>
      <c r="C6" s="41"/>
      <c r="D6" s="41"/>
      <c r="E6" s="41"/>
      <c r="F6" s="41"/>
    </row>
  </sheetData>
  <sheetProtection/>
  <mergeCells count="8">
    <mergeCell ref="A6:F6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4.50390625" style="8" bestFit="1" customWidth="1"/>
    <col min="2" max="2" width="20.50390625" style="8" bestFit="1" customWidth="1"/>
    <col min="3" max="3" width="14.375" style="8" customWidth="1"/>
    <col min="4" max="4" width="16.375" style="8" customWidth="1"/>
    <col min="5" max="5" width="14.625" style="8" customWidth="1"/>
    <col min="6" max="6" width="11.50390625" style="8" customWidth="1"/>
    <col min="7" max="7" width="16.50390625" style="8" customWidth="1"/>
    <col min="8" max="16384" width="9.00390625" style="8" customWidth="1"/>
  </cols>
  <sheetData>
    <row r="1" spans="1:7" ht="48" customHeight="1">
      <c r="A1" s="36" t="s">
        <v>175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  <c r="G1" s="37">
        <f>""</f>
      </c>
    </row>
    <row r="2" spans="1:7" ht="14.25">
      <c r="A2" s="39" t="s">
        <v>1</v>
      </c>
      <c r="B2" s="35">
        <f>""</f>
      </c>
      <c r="C2" s="35">
        <f>""</f>
      </c>
      <c r="D2" s="40" t="s">
        <v>2</v>
      </c>
      <c r="E2" s="39">
        <f>""</f>
      </c>
      <c r="F2" s="10" t="s">
        <v>2</v>
      </c>
      <c r="G2" s="10" t="s">
        <v>3</v>
      </c>
    </row>
    <row r="3" spans="1:7" ht="14.25">
      <c r="A3" s="35" t="s">
        <v>4</v>
      </c>
      <c r="B3" s="35" t="s">
        <v>165</v>
      </c>
      <c r="C3" s="35" t="s">
        <v>6</v>
      </c>
      <c r="D3" s="35">
        <f>""</f>
      </c>
      <c r="E3" s="35">
        <f>""</f>
      </c>
      <c r="F3" s="35">
        <f>""</f>
      </c>
      <c r="G3" s="35">
        <f>""</f>
      </c>
    </row>
    <row r="4" spans="1:7" ht="22.5">
      <c r="A4" s="35" t="s">
        <v>8</v>
      </c>
      <c r="B4" s="35">
        <f>""</f>
      </c>
      <c r="C4" s="9" t="s">
        <v>74</v>
      </c>
      <c r="D4" s="9" t="s">
        <v>99</v>
      </c>
      <c r="E4" s="9" t="s">
        <v>166</v>
      </c>
      <c r="F4" s="9" t="s">
        <v>101</v>
      </c>
      <c r="G4" s="9" t="s">
        <v>167</v>
      </c>
    </row>
    <row r="5" spans="1:7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</row>
    <row r="6" spans="1:7" ht="14.25">
      <c r="A6" s="7">
        <v>1</v>
      </c>
      <c r="B6" s="11" t="s">
        <v>29</v>
      </c>
      <c r="C6" s="12">
        <v>278</v>
      </c>
      <c r="D6" s="12">
        <v>278</v>
      </c>
      <c r="E6" s="12">
        <v>0</v>
      </c>
      <c r="F6" s="12">
        <v>0</v>
      </c>
      <c r="G6" s="12">
        <v>0</v>
      </c>
    </row>
    <row r="7" spans="1:7" ht="14.25">
      <c r="A7" s="7">
        <v>2</v>
      </c>
      <c r="B7" s="11" t="s">
        <v>51</v>
      </c>
      <c r="C7" s="12">
        <v>275</v>
      </c>
      <c r="D7" s="12">
        <v>275</v>
      </c>
      <c r="E7" s="12">
        <v>0</v>
      </c>
      <c r="F7" s="12">
        <v>0</v>
      </c>
      <c r="G7" s="12">
        <v>0</v>
      </c>
    </row>
    <row r="8" spans="1:7" ht="14.25">
      <c r="A8" s="7">
        <v>3</v>
      </c>
      <c r="B8" s="11" t="s">
        <v>168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4.25">
      <c r="A9" s="7">
        <v>4</v>
      </c>
      <c r="B9" s="11" t="s">
        <v>29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4.25">
      <c r="A10" s="7">
        <v>5</v>
      </c>
      <c r="B10" s="11" t="s">
        <v>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4.25">
      <c r="A11" s="7">
        <v>6</v>
      </c>
      <c r="B11" s="11" t="s">
        <v>169</v>
      </c>
      <c r="C11" s="12">
        <v>275</v>
      </c>
      <c r="D11" s="12">
        <v>275</v>
      </c>
      <c r="E11" s="12">
        <v>0</v>
      </c>
      <c r="F11" s="12">
        <v>0</v>
      </c>
      <c r="G11" s="12">
        <v>0</v>
      </c>
    </row>
    <row r="12" spans="1:7" ht="14.25">
      <c r="A12" s="7">
        <v>7</v>
      </c>
      <c r="B12" s="11" t="s">
        <v>170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4.25">
      <c r="A13" s="7">
        <v>8</v>
      </c>
      <c r="B13" s="11" t="s">
        <v>171</v>
      </c>
      <c r="C13" s="12">
        <v>275</v>
      </c>
      <c r="D13" s="12">
        <v>275</v>
      </c>
      <c r="E13" s="12">
        <v>0</v>
      </c>
      <c r="F13" s="12">
        <v>0</v>
      </c>
      <c r="G13" s="12">
        <v>0</v>
      </c>
    </row>
    <row r="14" spans="1:7" ht="14.25">
      <c r="A14" s="7">
        <v>9</v>
      </c>
      <c r="B14" s="11" t="s">
        <v>172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4.25">
      <c r="A15" s="7">
        <v>10</v>
      </c>
      <c r="B15" s="11" t="s">
        <v>173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4.25">
      <c r="A16" s="7">
        <v>11</v>
      </c>
      <c r="B16" s="11" t="s">
        <v>174</v>
      </c>
      <c r="C16" s="12">
        <v>3</v>
      </c>
      <c r="D16" s="12">
        <v>3</v>
      </c>
      <c r="E16" s="12">
        <v>0</v>
      </c>
      <c r="F16" s="12">
        <v>0</v>
      </c>
      <c r="G16" s="12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2019-02-20T05:30:38Z</dcterms:modified>
  <cp:category/>
  <cp:version/>
  <cp:contentType/>
  <cp:contentStatus/>
</cp:coreProperties>
</file>